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642c29ea440f59/Desktop/"/>
    </mc:Choice>
  </mc:AlternateContent>
  <xr:revisionPtr revIDLastSave="0" documentId="8_{17ECC04F-A11A-47AC-99FF-166F98807D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tas R Us Data" sheetId="1" r:id="rId1"/>
    <sheet name="Excel Functions, Charts" sheetId="7" r:id="rId2"/>
  </sheets>
  <definedNames>
    <definedName name="_xlchart.v1.0" hidden="1">'Excel Functions, Charts'!$B$3</definedName>
    <definedName name="_xlchart.v1.1" hidden="1">'Excel Functions, Charts'!$B$4:$B$77</definedName>
    <definedName name="_xlchart.v1.2" hidden="1">'Excel Functions, Charts'!$B$3</definedName>
    <definedName name="_xlchart.v1.3" hidden="1">'Excel Functions, Charts'!$B$4:$B$77</definedName>
    <definedName name="_xlnm.Print_Titles" localSheetId="0">'Pastas R Us Data'!$A:$A,'Pastas R Us Data'!$1:$3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7" l="1"/>
  <c r="E10" i="7"/>
  <c r="E9" i="7"/>
  <c r="E7" i="7"/>
  <c r="E6" i="7"/>
  <c r="E8" i="7"/>
  <c r="E5" i="7"/>
  <c r="E4" i="7"/>
  <c r="E11" i="7" l="1"/>
</calcChain>
</file>

<file path=xl/sharedStrings.xml><?xml version="1.0" encoding="utf-8"?>
<sst xmlns="http://schemas.openxmlformats.org/spreadsheetml/2006/main" count="160" uniqueCount="146">
  <si>
    <t>Square Feet</t>
  </si>
  <si>
    <t>Sales Growth Over Previous Year (%)</t>
  </si>
  <si>
    <t>Loyalty Card % of Net Sales</t>
  </si>
  <si>
    <t>Obs</t>
  </si>
  <si>
    <t>SqFt</t>
  </si>
  <si>
    <t>Sales/Person</t>
  </si>
  <si>
    <t>Sales/SqFt</t>
  </si>
  <si>
    <t>Legend</t>
  </si>
  <si>
    <t>Sales Growth%</t>
  </si>
  <si>
    <t>Loyalty Card%</t>
  </si>
  <si>
    <t>Med Income</t>
  </si>
  <si>
    <t>Med Age</t>
  </si>
  <si>
    <t>Annual Sales Per SqFt</t>
  </si>
  <si>
    <t>Median Age</t>
  </si>
  <si>
    <t>References</t>
  </si>
  <si>
    <t>Product of restaurant’s SqFt by Sales/SqFt/1000</t>
  </si>
  <si>
    <t>Annual Sales ($'000)</t>
  </si>
  <si>
    <t>Sales/Customer</t>
  </si>
  <si>
    <t>Per Customer Average Spending</t>
  </si>
  <si>
    <t>Observation Chronological Label</t>
  </si>
  <si>
    <t>Min</t>
  </si>
  <si>
    <t>Q1</t>
  </si>
  <si>
    <t>Median</t>
  </si>
  <si>
    <t>Mean</t>
  </si>
  <si>
    <t>Q3</t>
  </si>
  <si>
    <t>Max</t>
  </si>
  <si>
    <t>IQR</t>
  </si>
  <si>
    <t>Skew</t>
  </si>
  <si>
    <t>Excel Functions</t>
  </si>
  <si>
    <t>Calculate mean, population standard deviation, skew, five-number summary, and the interquartile range (IQR) for each variable</t>
  </si>
  <si>
    <t>Pop. Std. Dev.</t>
  </si>
  <si>
    <t>Descriptive</t>
  </si>
  <si>
    <t>=MIN(B4:B77)</t>
  </si>
  <si>
    <t>Function</t>
  </si>
  <si>
    <t>=QUARTILE(B4:B77,1)</t>
  </si>
  <si>
    <t>=QUARTILE(B4:B77,3)</t>
  </si>
  <si>
    <t>=MEDIAN(B4:B77)</t>
  </si>
  <si>
    <t>=AVERAGE(B4:B77)</t>
  </si>
  <si>
    <t>=MAX(B4:B77)</t>
  </si>
  <si>
    <t>=STDEV.P(B4:B77)</t>
  </si>
  <si>
    <t>=E8-E5</t>
  </si>
  <si>
    <t>QUARTILE 3 - QUARTILE 1</t>
  </si>
  <si>
    <t>=SKEW(B4:B77)</t>
  </si>
  <si>
    <t>The skewness shown indicates a + (positive) skew. This value does not determine if the data is non-symmetrical.</t>
  </si>
  <si>
    <t>Calculation</t>
  </si>
  <si>
    <t xml:space="preserve">Data normality (symmetrical) is not taught in this course but can be determined by use of a Normality test. </t>
  </si>
  <si>
    <t>Median Customer Income</t>
  </si>
  <si>
    <t>Descriptive Statistics Calculations</t>
  </si>
  <si>
    <t>Web Calculators</t>
  </si>
  <si>
    <t>Statistics Kingdom. (2021). Box plot maker. https://www.statskingdom.com/boxplot-maker.html</t>
  </si>
  <si>
    <t>Statistics Kingdom. (2021). Histogram maker. https://www.statskingdom.com/histogram-maker.html</t>
  </si>
  <si>
    <t>Statistics Kingdom. (2021). Shapiro-Wilk test calculator. https://www.statskingdom.com/320ShapiroWilk.html</t>
  </si>
  <si>
    <t>Histogram</t>
  </si>
  <si>
    <t>Box Plot</t>
  </si>
  <si>
    <t>Box Plot Maker</t>
  </si>
  <si>
    <t>Histogram Maker</t>
  </si>
  <si>
    <t>Normality</t>
  </si>
  <si>
    <t>It is assumed that the data is not normally distributed.</t>
  </si>
  <si>
    <t>Outliers: 1251, 3653, 3700, 3799</t>
  </si>
  <si>
    <t>Shapiro-Wilk Test</t>
  </si>
  <si>
    <t>Pastas R Us, Inc. Dataset (n = 74 restaurants)</t>
  </si>
  <si>
    <t>Grad Deg%</t>
  </si>
  <si>
    <t>% w/ Graduate Degree</t>
  </si>
  <si>
    <t>Seats-Inside</t>
  </si>
  <si>
    <t>Excel charts shows the outliers</t>
  </si>
  <si>
    <t>42, 35, 112, 110, 124</t>
  </si>
  <si>
    <t>by Statistics Kingdom</t>
  </si>
  <si>
    <t>Outlier(s)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</si>
  <si>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</si>
  <si>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</si>
  <si>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</si>
  <si>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</si>
  <si>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</si>
  <si>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</si>
  <si>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</si>
  <si>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</si>
  <si>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</si>
  <si>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</si>
  <si>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</si>
  <si>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</si>
  <si>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</si>
  <si>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</si>
  <si>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</si>
  <si>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</si>
  <si>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</si>
  <si>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</si>
  <si>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</si>
  <si>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</si>
  <si>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</si>
  <si>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</si>
  <si>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</si>
  <si>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</si>
  <si>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</si>
  <si>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</si>
  <si>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</si>
  <si>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</si>
  <si>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</si>
  <si>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</si>
  <si>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</si>
  <si>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</si>
  <si>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</si>
  <si>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</si>
  <si>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</si>
  <si>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</si>
  <si>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</si>
  <si>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</si>
  <si>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</si>
  <si>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</si>
  <si>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</si>
  <si>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</si>
  <si>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</si>
  <si>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</si>
  <si>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</si>
  <si>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</si>
  <si>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</si>
  <si>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</si>
  <si>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</si>
  <si>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</si>
  <si>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</si>
  <si>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</si>
  <si>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</si>
  <si>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</si>
  <si>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</si>
  <si>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</si>
  <si>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</si>
  <si>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</si>
  <si>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</si>
  <si>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</si>
  <si>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</si>
  <si>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</si>
  <si>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</si>
  <si>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</si>
  <si>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</si>
  <si>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</si>
  <si>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</si>
  <si>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</si>
  <si>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</si>
  <si>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</si>
  <si>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</si>
  <si>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</si>
  <si>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</si>
  <si>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</si>
  <si>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Picture</t>
  </si>
  <si>
    <t>You may copy and paste into Week 2 Signature Assignment</t>
  </si>
  <si>
    <r>
      <t xml:space="preserve">Doane, D., Seward, L. (2022) </t>
    </r>
    <r>
      <rPr>
        <i/>
        <sz val="12"/>
        <color rgb="FF000000"/>
        <rFont val="Times New Roman"/>
        <family val="1"/>
      </rPr>
      <t>Applied statistics in business and economics</t>
    </r>
    <r>
      <rPr>
        <sz val="12"/>
        <color rgb="FF000000"/>
        <rFont val="Times New Roman"/>
        <family val="1"/>
      </rPr>
      <t xml:space="preserve"> (7</t>
    </r>
    <r>
      <rPr>
        <vertAlign val="superscript"/>
        <sz val="12"/>
        <color rgb="FF000000"/>
        <rFont val="Times New Roman"/>
        <family val="1"/>
      </rPr>
      <t>th</t>
    </r>
    <r>
      <rPr>
        <sz val="12"/>
        <color rgb="FF000000"/>
        <rFont val="Times New Roman"/>
        <family val="1"/>
      </rPr>
      <t xml:space="preserve"> ed). McGraw-Hill: New York, NY.  </t>
    </r>
  </si>
  <si>
    <r>
      <t xml:space="preserve">Doane, D., Seward, L. (2022) </t>
    </r>
    <r>
      <rPr>
        <i/>
        <sz val="11"/>
        <color rgb="FF000000"/>
        <rFont val="Arial"/>
        <family val="2"/>
      </rPr>
      <t>Applied statistics in business and economics</t>
    </r>
    <r>
      <rPr>
        <sz val="11"/>
        <color rgb="FF000000"/>
        <rFont val="Arial"/>
        <family val="2"/>
      </rPr>
      <t xml:space="preserve"> (7</t>
    </r>
    <r>
      <rPr>
        <vertAlign val="superscript"/>
        <sz val="11"/>
        <color rgb="FF000000"/>
        <rFont val="Arial"/>
        <family val="2"/>
      </rPr>
      <t>th</t>
    </r>
    <r>
      <rPr>
        <sz val="11"/>
        <color rgb="FF000000"/>
        <rFont val="Arial"/>
        <family val="2"/>
      </rPr>
      <t xml:space="preserve"> ed). McGraw-Hill</t>
    </r>
    <r>
      <rPr>
        <sz val="11"/>
        <rFont val="Arial"/>
        <family val="2"/>
      </rPr>
      <t>, 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</si>
</sst>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 Unicode MS,Andale WT,Taho"/>
    </font>
    <font>
      <sz val="10"/>
      <color rgb="FF0432FF"/>
      <name val="Arial"/>
      <family val="2"/>
    </font>
    <font>
      <sz val="14"/>
      <color rgb="FF262626"/>
      <name val="Helvetica"/>
      <family val="2"/>
    </font>
    <font>
      <b/>
      <sz val="10"/>
      <color rgb="FF0432FF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 tint="4.9989318521683403E-2"/>
      <name val="Times New Roman"/>
      <family val="1"/>
    </font>
    <font>
      <sz val="12"/>
      <color rgb="FF0432FF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7030A0"/>
      <name val="Times New Roman"/>
      <family val="1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ECB"/>
        <bgColor indexed="64"/>
      </patternFill>
    </fill>
    <fill>
      <patternFill patternType="solid">
        <fgColor rgb="FFD5FED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49" fontId="3" fillId="0" borderId="0" xfId="0" applyNumberFormat="1" applyFont="1" applyFill="1" applyBorder="1" applyAlignment="1">
      <alignment horizontal="left" vertical="top"/>
    </xf>
    <xf numFmtId="0" fontId="8" fillId="0" borderId="0" xfId="0" applyFont="1"/>
    <xf numFmtId="0" fontId="1" fillId="0" borderId="0" xfId="0" applyFont="1"/>
    <xf numFmtId="0" fontId="9" fillId="0" borderId="0" xfId="0" applyFont="1"/>
    <xf numFmtId="0" fontId="1" fillId="0" borderId="0" xfId="0" quotePrefix="1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0" fontId="0" fillId="0" borderId="0" xfId="0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top"/>
    </xf>
    <xf numFmtId="49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13" fillId="0" borderId="0" xfId="0" applyFont="1"/>
    <xf numFmtId="49" fontId="14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2" fontId="14" fillId="0" borderId="0" xfId="1" applyNumberFormat="1" applyFont="1" applyFill="1" applyBorder="1" applyAlignment="1">
      <alignment horizontal="center"/>
    </xf>
    <xf numFmtId="39" fontId="14" fillId="0" borderId="0" xfId="0" applyNumberFormat="1" applyFont="1" applyAlignment="1">
      <alignment horizontal="right"/>
    </xf>
    <xf numFmtId="1" fontId="14" fillId="0" borderId="0" xfId="2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center"/>
    </xf>
    <xf numFmtId="1" fontId="14" fillId="0" borderId="0" xfId="3" applyNumberFormat="1" applyFont="1" applyFill="1" applyBorder="1" applyAlignment="1">
      <alignment horizontal="center"/>
    </xf>
    <xf numFmtId="2" fontId="16" fillId="0" borderId="0" xfId="3" applyNumberFormat="1" applyFont="1" applyBorder="1" applyAlignment="1">
      <alignment horizontal="center"/>
    </xf>
    <xf numFmtId="164" fontId="14" fillId="0" borderId="0" xfId="0" applyNumberFormat="1" applyFont="1"/>
    <xf numFmtId="0" fontId="14" fillId="0" borderId="0" xfId="0" applyFont="1" applyFill="1"/>
    <xf numFmtId="49" fontId="15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/>
    <xf numFmtId="49" fontId="14" fillId="0" borderId="0" xfId="0" applyNumberFormat="1" applyFont="1" applyFill="1" applyBorder="1" applyAlignment="1">
      <alignment horizontal="left" vertical="top" wrapText="1"/>
    </xf>
    <xf numFmtId="49" fontId="14" fillId="0" borderId="0" xfId="0" applyNumberFormat="1" applyFont="1" applyFill="1" applyBorder="1" applyAlignment="1">
      <alignment horizontal="left" wrapText="1"/>
    </xf>
    <xf numFmtId="2" fontId="14" fillId="0" borderId="0" xfId="1" applyNumberFormat="1" applyFont="1" applyBorder="1" applyAlignment="1">
      <alignment horizontal="center"/>
    </xf>
    <xf numFmtId="1" fontId="14" fillId="0" borderId="0" xfId="2" applyNumberFormat="1" applyFont="1" applyBorder="1" applyAlignment="1">
      <alignment horizontal="right"/>
    </xf>
    <xf numFmtId="164" fontId="14" fillId="0" borderId="0" xfId="1" applyNumberFormat="1" applyFont="1" applyBorder="1" applyAlignment="1">
      <alignment horizontal="center"/>
    </xf>
    <xf numFmtId="1" fontId="14" fillId="0" borderId="0" xfId="3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left" vertical="top"/>
    </xf>
    <xf numFmtId="0" fontId="14" fillId="0" borderId="0" xfId="0" applyFont="1" applyFill="1" applyAlignment="1">
      <alignment horizontal="left"/>
    </xf>
    <xf numFmtId="0" fontId="14" fillId="0" borderId="0" xfId="0" applyFont="1" applyBorder="1"/>
    <xf numFmtId="1" fontId="14" fillId="0" borderId="0" xfId="0" applyNumberFormat="1" applyFont="1" applyFill="1" applyAlignment="1">
      <alignment horizontal="center"/>
    </xf>
    <xf numFmtId="39" fontId="14" fillId="0" borderId="0" xfId="0" applyNumberFormat="1" applyFont="1" applyFill="1" applyAlignment="1">
      <alignment horizontal="right"/>
    </xf>
    <xf numFmtId="49" fontId="15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21" fillId="0" borderId="0" xfId="0" applyFont="1"/>
    <xf numFmtId="2" fontId="14" fillId="0" borderId="0" xfId="0" quotePrefix="1" applyNumberFormat="1" applyFont="1" applyAlignment="1">
      <alignment horizontal="center"/>
    </xf>
    <xf numFmtId="165" fontId="14" fillId="0" borderId="0" xfId="0" quotePrefix="1" applyNumberFormat="1" applyFont="1" applyAlignment="1">
      <alignment horizontal="center"/>
    </xf>
    <xf numFmtId="0" fontId="22" fillId="0" borderId="0" xfId="0" applyFont="1" applyAlignment="1">
      <alignment vertical="center"/>
    </xf>
    <xf numFmtId="0" fontId="17" fillId="0" borderId="0" xfId="0" applyFont="1"/>
    <xf numFmtId="0" fontId="23" fillId="0" borderId="0" xfId="0" applyFont="1"/>
    <xf numFmtId="0" fontId="1" fillId="3" borderId="0" xfId="0" applyFont="1" applyFill="1"/>
    <xf numFmtId="0" fontId="0" fillId="3" borderId="0" xfId="0" applyFill="1"/>
    <xf numFmtId="49" fontId="14" fillId="0" borderId="0" xfId="0" applyNumberFormat="1" applyFont="1" applyFill="1" applyBorder="1" applyAlignment="1">
      <alignment horizontal="center" vertical="top" wrapText="1"/>
    </xf>
    <xf numFmtId="49" fontId="14" fillId="0" borderId="0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0432FF"/>
      <color rgb="FFFFFE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Seats Inside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en-U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Seats Inside</a:t>
          </a:r>
        </a:p>
      </cx:txPr>
    </cx:title>
    <cx:plotArea>
      <cx:plotAreaRegion>
        <cx:series layoutId="clusteredColumn" uniqueId="{182F3611-5659-5E41-9D08-1B3A93E7B37F}">
          <cx:tx>
            <cx:txData>
              <cx:f>_xlchart.v1.0</cx:f>
              <cx:v>Seats-Inside</cx:v>
            </cx:txData>
          </cx:tx>
          <cx:dataPt idx="2"/>
          <cx:dataPt idx="3"/>
          <cx:dataPt idx="4"/>
          <cx:dataLabels/>
          <cx:dataId val="0"/>
          <cx:layoutPr>
            <cx:binning intervalClosed="r"/>
          </cx:layoutPr>
        </cx:series>
      </cx:plotAreaRegion>
      <cx:axis id="0">
        <cx:catScaling gapWidth="0"/>
        <cx:title>
          <cx:tx>
            <cx:txData>
              <cx:v>Area (SqFt)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Area (SqFt)</a:t>
              </a:r>
            </a:p>
          </cx:txPr>
        </cx:title>
        <cx:tickLabels/>
        <cx:numFmt formatCode="#,##0" sourceLinked="0"/>
      </cx:axis>
      <cx:axis id="1">
        <cx:valScaling/>
        <cx:title>
          <cx:tx>
            <cx:txData>
              <cx:v>Frequency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Frequency</a:t>
              </a:r>
            </a:p>
          </cx:txPr>
        </cx:title>
        <cx:majorGridlines/>
        <cx:tickLabels/>
      </cx:axis>
    </cx:plotArea>
  </cx:chart>
  <cx:spPr>
    <a:ln>
      <a:solidFill>
        <a:schemeClr val="tx1">
          <a:lumMod val="95000"/>
          <a:lumOff val="500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>
      <cx:tx>
        <cx:txData>
          <cx:v>Seats Inside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en-U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Seats Inside</a:t>
          </a:r>
        </a:p>
      </cx:txPr>
    </cx:title>
    <cx:plotArea>
      <cx:plotAreaRegion>
        <cx:series layoutId="boxWhisker" uniqueId="{EDF5DA11-1821-2548-AB07-1DFAF03023C5}">
          <cx:tx>
            <cx:txData>
              <cx:f>_xlchart.v1.2</cx:f>
              <cx:v>Seats-Inside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/>
                </a:pPr>
                <a:r>
                  <a:rPr lang="en-US" sz="900" b="0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Calibri" panose="020F0502020204030204"/>
                    <a:ea typeface="Calibri" panose="020F0502020204030204" pitchFamily="34" charset="0"/>
                    <a:cs typeface="Calibri" panose="020F0502020204030204" pitchFamily="34" charset="0"/>
                  </a:rPr>
                  <a:t>SqFt</a:t>
                </a:r>
                <a:r>
                  <a:rPr lang="en-US" b="0"/>
                  <a:t> </a:t>
                </a:r>
                <a:endPara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rich>
          </cx:tx>
        </cx:title>
        <cx:majorGridlines/>
        <cx:tickLabels/>
      </cx:axis>
    </cx:plotArea>
  </cx:chart>
  <cx:spPr>
    <a:ln>
      <a:solidFill>
        <a:schemeClr val="tx1">
          <a:lumMod val="95000"/>
          <a:lumOff val="5000"/>
        </a:schemeClr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4/relationships/chartEx" Target="../charts/chartEx2.xml"/><Relationship Id="rId1" Type="http://schemas.microsoft.com/office/2014/relationships/chartEx" Target="../charts/chartEx1.xml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681182</xdr:colOff>
      <xdr:row>31</xdr:row>
      <xdr:rowOff>34636</xdr:rowOff>
    </xdr:from>
    <xdr:to>
      <xdr:col>15</xdr:col>
      <xdr:colOff>673100</xdr:colOff>
      <xdr:row>46</xdr:row>
      <xdr:rowOff>130464</xdr:rowOff>
    </xdr:to>
    <xdr:pic>
      <xdr:nvPicPr>
        <xdr:cNvPr id="6" name="Picture 5" descr="Chart Histogram Sales per Square Feet">
          <a:extLst>
            <a:ext uri="{FF2B5EF4-FFF2-40B4-BE49-F238E27FC236}">
              <a16:creationId xmlns:a16="http://schemas.microsoft.com/office/drawing/2014/main" id="{F9AB3091-4077-9B4A-B1FA-C60B1F9A7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42091" y="6604000"/>
          <a:ext cx="5499100" cy="32131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11</xdr:col>
      <xdr:colOff>681182</xdr:colOff>
      <xdr:row>14</xdr:row>
      <xdr:rowOff>46181</xdr:rowOff>
    </xdr:from>
    <xdr:to>
      <xdr:col>14</xdr:col>
      <xdr:colOff>462973</xdr:colOff>
      <xdr:row>29</xdr:row>
      <xdr:rowOff>142009</xdr:rowOff>
    </xdr:to>
    <xdr:pic>
      <xdr:nvPicPr>
        <xdr:cNvPr id="7" name="Picture 6" descr="Chart Box Plot Annual Sales">
          <a:extLst>
            <a:ext uri="{FF2B5EF4-FFF2-40B4-BE49-F238E27FC236}">
              <a16:creationId xmlns:a16="http://schemas.microsoft.com/office/drawing/2014/main" id="{E5823A15-065B-E741-B027-477C97950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091" y="3082636"/>
          <a:ext cx="4584700" cy="32131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57727</xdr:colOff>
      <xdr:row>77</xdr:row>
      <xdr:rowOff>138546</xdr:rowOff>
    </xdr:from>
    <xdr:to>
      <xdr:col>10</xdr:col>
      <xdr:colOff>61191</xdr:colOff>
      <xdr:row>87</xdr:row>
      <xdr:rowOff>117764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174CED8-37EC-4540-BF97-AF95723FA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727" y="16290637"/>
          <a:ext cx="10960100" cy="20574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</xdr:colOff>
      <xdr:row>45</xdr:row>
      <xdr:rowOff>0</xdr:rowOff>
    </xdr:from>
    <xdr:to>
      <xdr:col>10</xdr:col>
      <xdr:colOff>314960</xdr:colOff>
      <xdr:row>63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CEA27BB4-A71D-E94A-8C2C-660178C0C0D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38220" y="7818120"/>
              <a:ext cx="5029200" cy="30175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25400</xdr:colOff>
      <xdr:row>19</xdr:row>
      <xdr:rowOff>30480</xdr:rowOff>
    </xdr:from>
    <xdr:to>
      <xdr:col>10</xdr:col>
      <xdr:colOff>299720</xdr:colOff>
      <xdr:row>37</xdr:row>
      <xdr:rowOff>30480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94B42B97-E7B0-6744-8AAE-4D9A83FCF66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22980" y="3489960"/>
              <a:ext cx="5029200" cy="30175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0</xdr:colOff>
      <xdr:row>19</xdr:row>
      <xdr:rowOff>40641</xdr:rowOff>
    </xdr:from>
    <xdr:to>
      <xdr:col>19</xdr:col>
      <xdr:colOff>457200</xdr:colOff>
      <xdr:row>25</xdr:row>
      <xdr:rowOff>95860</xdr:rowOff>
    </xdr:to>
    <xdr:pic>
      <xdr:nvPicPr>
        <xdr:cNvPr id="13" name="Picture 12" descr="data:image/png;base64,iVBORw0KGgoAAAANSUhEUgAAAtAAAACiCAYAAABoIvp/AAAWbElEQVR4nO3d70+V9/3H8fMPcJdb3roSFtIYm5CQNlObzpwjnELLGtrOMXvU8u3KGueknW2gau3c2rkVrZ1ftXFz3drEjcFSK+1W65Rsth26GYFOG1CoQ1QUEeSH5/DjvHbDXNc4nIurHj/A5TWfj+Sd1HMOcKGfvPuUXGBIAAAAAG5ZyO8LAAAAAIKEgAYAAAAyQEADAAAAGSCgAQAAgAwQ0AAAAEAGCGgAAAAgAwT0DOvr61N7e7tGRkb8vhQAAADMAgJ6BoyNjWnTpk3Kzs5WKBRyZvHixfrnP/85Kx9zYGBA69evVzweN3o/0WhUoVBI0Wh0hq7sv5YtW6ZQKKSysjLP1z344IMKhUKqrKyc8WsAAACYaQT0DFizZk1KOE+erKwsdXV1zejHa25udmJ9eHjY6H0VFBQoFAqpoKBghq7uv5544gmFQiEtW7bM83WLFy9WKBTS2rVrZ/waAAAAZhoBbWh8fFxZWVkKhUJ66qmndPHiRQ0PD6umpsaJ6K1bt87ox3zvvfec930nB/SZM2d0/PhxnT171vN1BDQAAAgSAtrQ8PCwE7NPPvmkE7RjY2Nat26dqqqq9P777zuv7+vrU3l5ubKzs5WVlaWioiK1tramvM+6ujqVlZU5Yb5gwQLt379fknTkyBFZluV8zLy8PL311luSpH379ikvLy/lufr6es/rnxrQtbW1ys/P1+rVq1VfX6/7779foVBICxcu1LFjx5y36+7u1sqVK52vhGdnZ+vZZ59VX1+f85rq6mrl5+drw4YNzmM9PT3O5zZv3jy9+uqrWrhwYVpAt7a2KhqNOq8rLy9Ped8AAAB+IaBngB2A9ixbtkzvvPOOent7U14Xj8f1ta99zfVWj3/961+SpJMnT057O8iJEyf0xz/+Me3xjRs3qrm5OeW2kcnPnzp1atprnxrQO3bs8Lwdxf7myMcff9z1461cudJ531Nv4RgbG5v2858c0F988YXr85ZlGd/zDQAAYIqAngGnT59O+wZCe372s585r9u5c6fzeENDgzo6OpSfn69QKKTly5dLkn784x8rOztbJSUlGhwcVEtLi/M2e/bs0bVr1/Tzn//ceezo0aPq7u7Ws88+63yleHR0VDdu3FBRUZFKSko8vwrtFdDPPfecBgYGtGXLlpSIP3/+vPPrDz/8UJK0f/9+5efn63vf+54GBgYkpQd0bW2t83br169Xd3e3qqqq0gLajnPLstTS0qLPPvvMec0vf/nLmf8DBAAAyAABPUOGhob0xhtvOLc8TJ5du3ZJksrKypwwPHnypE6ePKnnn3/e+SruZBcuXND+/fv13HPPOe/njTfekOR+D/TmzZudx7Kzs7Vy5UrV1tZqcHDQ87q9Atp+352dnc5jR44c0cjISMrnt3DhQv3kJz9Rc3NzyvueGtCTY9l+35PvIbcD2v51WVmZ8/tk3yf9VT/RAwAAYLYR0IZGR0fV1dWlEydOOI9dvXpVe/bscULwwQcflCTnq83TTTwe18WLF7VkyRLX5998801J7gHd29ure+65x/W2i6ampmmvf7qAnhz0PT09zvv7y1/+IknatWuX6zWuWLHCebupAf3kk08qFLp5T/dk9n3ba9eu1eDgoOfv0eLFi2/3jwoAAGBGENCG9u7d68RdY2NjynMrVqxIiVE7Vi3L0jvvvJM2iUTCec28efO0d+9edXV1ad68eQqFQtqxY4ek6X8Kx+joqBoaGlRRUeG8TSgU0uOPPz7t9U8X0NnZ2c5rrly5khbQ0s2vTL/++uuKRCIpkWt/JXpqQK9bt875/Ugmk5KU8tXstWvXanx83Pl1SUlJ2u9RQ0PDbf9ZAQAAzAQC2lBbW5sTfPn5+Tp69Kj6+/t14MAB5/GHH35YkvTiiy86j126dEmStH79ei1ZskQbN25UMpl0nv/Rj34kKfX2iZqaGknS+++/7zzW29ur8fFxVVZWasGCBSovL5ckJZNJ577oqbeHTHY7AX3s2DEVFBQoOzvb+QbFyfdF79mzR1J6QE/+y8ahQ4ckSb/61a/S7oG2vyJ9//33K5FIaGxsTNFoVCUlJdq3b98M/KkBAADcPgJ6Bjz99NOetx3U1dVJks6ePZt2O4L937/+9a8l/Tc6s7KyUn6UXSgUUnV1tSTpb3/7W8otGpWVlaqvr0+5J7mkpMT59ZYtW6a99tsJ6EQi4URuVlaWli1b5tw+kpWVpf7+/pTPxQ7o4eHhlG+2nPzj+CYH9O9+9zvnsezsbC1YsMD5tf3TSgAAAPxCQM+A4eFhvfLKK2nhfM899+hPf/pTymtPnDiRcq+yZVl65ZVXnOebm5tT7oEuKChwvvkwLy9P0s1bNSb/6LynnnpKklRTU5N2n/V3v/tdz39sZeo/5e0W0L29vc77O3z4sKSbP3lkauBblqWPP/7YeTs7oCd/419LS0vK519WVubc6jL5n/J+9913U2I7Pz/f+YsIAACAnwjoGTQxMaELFy6ovb1diUTC87XXr1/Xv//972mf7+np0bVr16Z9PplMqqurS1euXEl77urVq+ro6PjKa5gJExMTam9vT/uZ11+lu7vb+XF3Xi5dupTx+wYAAJhNBDQAAACQAQIaAAAAyAABDQAAAGSAgAYAAAAyQEADAAAAGSCgAQAAgAwQ0AAAAEAGCGgAAAAgAwQ0AAAAkAECGgAAAMgAAW3o02+85PclALhDsA8ABAX7ygwBbYgDCMDGPgAQFOwrMwS0IQ4gABv7AEBQsK/MENCGOIAAbOwDAEHBvjJDQBviAAKwsQ8ABAX7ygwBbYgDCMDGPgAQFOwrMwS0IQ4gABv7AEBQsK/MENCGOIAAbOwDAEHBvjJDQBviAAKwsQ8ABAX7ygwBbYgDCMDGPgAQFOwrMwS0IQ4gABv7AEBQsK/MENCGOIAAbOwDAEHBvjJDQBviAAKwsQ8ABAX7ygwBbYgDCMDGPgAQFOwrMwS0IQ4gABv7AEBQsK/MENCGOIAAbOwDAEHBvjJDQBviAAKwsQ8ABAX7ygwBbYgDCMDGPgAQFOwrMwS0IQ4gABv7AEBQsK/MENCGOIAAbOwDAEHBvjJDQBviAAKwsQ8ABAX7ygwBbYgDCMDGPgAQFOwrMwS0IQ4gABv7AEBQsK/MENCGOIAAbOwDAEHBvjJDQBviAAKwsQ8ABAX7ygwBbYgDCMDGPgAQFOwrMwS0IQ4g4G3Njm6GuaUBMHfoFzMEtCEOIODN7yhjgjMA5g79YoaANsQBBLz5HWVMcAbA3KFfzBDQhjiAgDe/o4wJzgCYO/SLGQLaEAcQ8OZ3lDHBGQBzh34xQ0Ab4gAC3txC6f/+/ypzlw8BDfiLfjFDQBviAALeCGjGbQhowF/0ixkC2hAHEPBGQDNuQ0AD/qJfzBDQhjiAgDcCmnEbAhrwF/1ihoA2xAEEvBHQjNsQ0IC/6BczBLQhDiDgjYBm3IaABvxFv5ghoA1xAAFvBDTjNgQ04C/6xQwBbYgDCHgjoBm3IaABf9EvZghoQxxAwBsBzbgNAQ34i34xQ0Ab4gAC3ghoxm0IaMBf9IsZAtoQBxDwRkAzbkNAA/6iX8wQ0IY4gIA3AppxGwIa8Bf9YoaANsQBBLwR0IzbENCAv+gXMwS0IQ4g4I2AZtyGgAb8Rb+YmdOA7u/vVyKRmMsPOes4gIA3AppxGwIa8Bf9YmZOAvo3v/mNFi1aJMuyZFmWiouL1dTUNGsf7/Lly9q0aZMkqbGxUbm5uWmPzxQOIOCNgGbchoAG/EW/mJn1gN65c6dycnJUX1+voaEhnTlzRi+88IIsy9Jnn302Kx9z//79ysvLk3Qzmj/44IO0x2cKBxDwRkAzbkNAA/6iX8zMekDn5OTot7/9bdrjsVhMZWVlkqTt27drw4YNznM1NTV6+eWXJUkHDx50vnqdm5urnTt3SpL+/ve/q7S0VKtXr1ZOTo7uu+8+NTU16fLly8rNzZVlWQqHwzp27JiWLFmS9viqVav05ptvOh+zoaFBjzzySMafHwcQ8EZAM25DQAP+ol/MzGpAd3R0yLIsdXV1pT23Z88ezZ8/X5L00ksvqby83HmuqqpKFRUVGhkZUU5Ojqqrq9XS0qKqqipZlqX+/n4dPnxYlmVp1apVOnr0qB555BEtWbJEY2Nj2rZtm+bPn69Tp07pyJEjys3NTXv8F7/4hfLz852PuXz58pSIv1UcQMAbAc24DQEN+It+MTOrAf3Xv/5VlmVpcHAw7bkPPvhAlmVpdHR02oAeHBxUfX29EomE+vv79d5778myLHV0dDgBPTw8LOnm7Rn2vc6Tb9WwA3rq493d3bIsS1988YUGBwdlWZZaWloy/hw//cZLrv8jYBhm+vE73hj/x+8zyDB3+xDQZmY1oHt7e51InWrXrl269957JaV/BfrFF19URUWFJGn37t3Ky8uTZVmaP3++LMvSmTNndPjwYeXk5Dhvc/jw4YwCWpIeeugh/fSnP1VdXV3KV6MzQUAzTObjd7wx/o/fZ5Bh7vYhoM3M+j3Q9957r3M/88TEhLZv367r16/rgQceUCwWkyRt2LBBy5cvd95m1apVqqio0D/+8Q9ZlqW9e/fqwoUL+vLLL2VZltrb21OCWbq9gH777be1aNEixWIxvfbaa7f1+XEAAW9ui9vveGP8H7dzAWDu0C9mZj2gP/roI1mWpd27d6urq0tf//rXnR9n19HRIenmNxHOnz9f165dU3t7u3Jzc1VRUaFDhw7JsixduXJFExMTzk/vOHXqlGdAHzhwQLm5ubp69WpKQE9+XJL6+vqca2lvb7+tz48DCHgjoBm3IaABf9EvZubk50D/4Q9/0AMPPODE6kMPPaTc3FytWrVK/f39unDhgu677z5ZlqWcnBw9+uijqqio0Pj4uB599FHn8fLycuXm5qqurs4zoL/88kvnJ258/PHHro+Pjo5Kkp544gktWrTotj83DiDgjYBm3IaABvxFv5iZ03+JsK+vT/F4XJI0ODioLVu2pPzLhD09PZqYmEh7u/7+fuebBW9VMpnU0NDQVz5eUFCg3bt3Z/S+J+MAAt4IaMZtCGjAX/SLmTkN6DvJoUOHnK+EDwwM3Pb74QAC3ghoxm0IaMBf9IuZuzagz5w5o5qamtu+99nGAQS8EdCM2xDQgL/oFzN3bUDPFA4g4I2AZtyGgAb8Rb+YIaANcQABbwQ04zYENOAv+sUMAW2IAwh4I6AZtyGgAX/RL2YIaEMcQMAbAc24DQEN+It+MUNAG+IAAt4IaMZtCGjAX/SLGQLaEAcQ8EZAM25DQAP+ol/MENCGOICANwKacRsCGvAX/WKGgDbEAQS8EdCM2xDQgL/oFzMEtCEOIOCNgGbchoAG/EW/mCGgDXEAAW8ENOM2BDTgL/rFDAFtiAMIeCOgGbchoAF/0S9mCGhDHEDAGwHNuA0BDfiLfjFDQBviAALeCGjGbQhowF/0ixkC2hAHEPDmFkoM4zYA5g79YoaANsQBBLz5HWVMcAbA3KFfzBDQhjiAgDe/o4wJzgCYO/SLGQLaEAcQ8OZ3lDHBGQBzh34xQ0Ab4gAC3vyOMiY4A2Du0C9mCGhDHEAANvYBgKBgX5khoA1xAAHY2AcAgoJ9ZYaANsQBBGBjHwAICvaVGQLaEAcQgI19ACAo2FdmCGhDHEAANvYBgKBgX5khoA1xAAHY2AcAgoJ9ZYaANsQBBGBjHwAICvaVGQLaEAcQgI19ACAo2FdmCGhDHEAANvYBgKBgX5khoA1xAAHY2AcAgoJ9ZYaANsQBBGBjHwAICvaVGQLaEAcQgI19ACAo2FdmCGhDHEAANvYBgKBgX5khoA1xAAHY2AcAgoJ9ZYaANsQBBGBjHwAICvaVGQLaEAcQgI19ACAo2FdmCGhDHEAANvYBgKBgX5khoA1xAAHY2AcAgoJ9ZYaANsQBBGBjHwAICvaVGQLaEAcQgI19ACAo2FdmCGhDHEAANvYBgKBgX5khoA1xAAHY2AcAgoJ9ZYaANsQBBGBjHwAICvaVGQLaEAcQgI19ACAo2FdmCGhDHEAANvYBgKBgX5khoAEAAIAMENAAAABABghoAAAAIAMENAAAAJABAhoAAADIAAENAAAAZICABgAAADJAQM+wZDLp9yUAuAOwCwDcCUZHR10f99pR7K+vRkDfhnXr1unb3/628+tEIqGqqipFIhEVFhbq1Vdf9fHqAMy2Z555RoWFhSlTXFwsSTp//rwqKysViURUUlKi7du3+3y1AO5Wn376qcLhsIaHh53Hzp49q1gspnA4rJKSEjU3N0uSxsfHtXnzZhUVFWnp0qWqrq5Wb2+vX5d+xyOgM3Tw4EGFw+GUgN66dauKi4vV3t6u48ePKxKJ6M9//rOPVwlgNp08eVKNjY1qbGzUgQMHFIlEtHHjRknSmjVrFIvFdO7cOX3yySeKRCL66KOPfL5iAHeTkZERbdu2TZFIJCWgJyYmVFpaqh/84Afq7OzU+vXrVVhYqHg8rnfffVeFhYU6ceKE2traVFpaqk2bNvn8mdy5COgM9Pb2qrCwUKtXr04J6MLCQjU0NOjGjRu6du2aBgYGlEgkfLxSAHOlsrJSpaWlmpiYkCTt2rVLp0+fdp5/7LHH+J8QgDnV2Niob37zm/r973+fEtCnT59WOBzWpUuXJEnxeFzhcFiNjY1qaGjQwYMHnfexefNmlZaW+nL9QUBAZ+Dpp5/W5s2btXPnTiegx8bGFA6H9f3vf1/hcNj5bwD/+9rb2xUOh/XJJ5+4Pt/a2qpwOMxXoAHMqXg8rmQyqba2tpSAPnTokMLhcMpro9Go6urqUh4bGhpSNBrlL/8eCOhbtG/fPj388MOKx+MpAX3x4kWFw2EVFRXp6NGjqq2tVTgc1vHjx32+YgCz7bXXXnPufZ7q3LlzikajeuaZZ+b4qgDgpqkB/eGHHyoSiaS8pqSkRG+//bbz6xs3bigWi6moqEjXr1+f0+sNEgL6FvT29ioSiai6ulp1dXVavXq1iouLdeDAAQ0PDyscDuutt95yXh+LxZz7IQH8b0omk4pGo9q2bVvac52dnSosLFQsFlM8Hvfh6gAgPaCbmppcvwJtf9/WyMiIvvOd7ygajaqrq2vOrzdICOhbcPbsWRUVFTlj35T/2GOPSZIikYhqa2ud15eXl+uHP/yhX5cLYA58/vnnCofDOn/+fMrj58+fVzQa1YoVK3Tjxg2frg4A0gP63LlzKXtraGhI4XBYra2tSiQSisViikajOnfunJ+XHQgE9G2YfAuHdPPH2pWWlmpoaEitra1pQQ3gf099fb2WLl2a9vjy5ctVXFyszz//XG1tbWpra1NPT48PVwjgbjc1oCWptLRUL7/8siRpx44dKioqUiKR0NatWxUOh3XkyBFnd3V2dvpz4QFAQN+GqQF9+fJllZWVOd9E+MILL/h4dQDmwuuvv65vfetbKY91dnY6e2DyPP/88z5dJYC7mf2NziMjI85jTU1NWrp0qSKRiPP9W9LNnyg2dXcVFRX5del3PAJ6BvX19aX8LQ8AAOBOk0wmdfHiRb8vI9AIaAAAACADBDQAAACQAQIaAAAAyAABDQAAAGSAgAYAAAAyQEADAAAAGSCgAQAAgAwQ0AAAAEAGCGgAAAAgAwQ0AAAAkAECGgAAAMgAAQ0AAABk4D/xm1Ww9uN49wAAAABJRU5ErkJggg==">
          <a:extLst>
            <a:ext uri="{FF2B5EF4-FFF2-40B4-BE49-F238E27FC236}">
              <a16:creationId xmlns:a16="http://schemas.microsoft.com/office/drawing/2014/main" id="{90D3FEDE-4F39-C74B-9DC2-7A20CE70E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0080" y="3616961"/>
          <a:ext cx="4572000" cy="1030579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10161</xdr:colOff>
      <xdr:row>19</xdr:row>
      <xdr:rowOff>10160</xdr:rowOff>
    </xdr:from>
    <xdr:to>
      <xdr:col>12</xdr:col>
      <xdr:colOff>538086</xdr:colOff>
      <xdr:row>41</xdr:row>
      <xdr:rowOff>91440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A5D2218-CF5B-8249-9295-EAB2C42A9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1361" y="3586480"/>
          <a:ext cx="1350885" cy="36576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20320</xdr:colOff>
      <xdr:row>45</xdr:row>
      <xdr:rowOff>30480</xdr:rowOff>
    </xdr:from>
    <xdr:to>
      <xdr:col>17</xdr:col>
      <xdr:colOff>294640</xdr:colOff>
      <xdr:row>63</xdr:row>
      <xdr:rowOff>30480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394BD01-02EE-5541-B7A1-57E02832B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1520" y="7833360"/>
          <a:ext cx="5212080" cy="292608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7"/>
  <sheetViews>
    <sheetView tabSelected="1" topLeftCell="A61" zoomScale="110" zoomScaleNormal="110" workbookViewId="0"/>
  </sheetViews>
  <sheetFormatPr defaultColWidth="9.109375" defaultRowHeight="15.6"/>
  <cols>
    <col min="1" max="1" width="10" style="22" customWidth="1"/>
    <col min="2" max="2" width="11.109375" style="22" bestFit="1" customWidth="1"/>
    <col min="3" max="3" width="16" style="22" bestFit="1" customWidth="1"/>
    <col min="4" max="4" width="16.44140625" style="22" bestFit="1" customWidth="1"/>
    <col min="5" max="5" width="15.109375" style="22" bestFit="1" customWidth="1"/>
    <col min="6" max="6" width="12" style="23" bestFit="1" customWidth="1"/>
    <col min="7" max="7" width="16" style="23" customWidth="1"/>
    <col min="8" max="8" width="13.6640625" style="23" customWidth="1"/>
    <col min="9" max="9" width="14.6640625" style="23" bestFit="1" customWidth="1"/>
    <col min="10" max="10" width="18.44140625" style="22" customWidth="1"/>
    <col min="11" max="12" width="9.109375" style="22"/>
    <col min="13" max="13" width="19.109375" style="22" customWidth="1"/>
    <col min="14" max="14" width="34.44140625" style="22" bestFit="1" customWidth="1"/>
    <col min="15" max="16384" width="9.109375" style="22"/>
  </cols>
  <sheetData>
    <row r="1" spans="1:17">
      <c r="A1" s="20" t="s">
        <v>3</v>
      </c>
      <c r="B1" s="20" t="s">
        <v>4</v>
      </c>
      <c r="C1" s="20" t="s">
        <v>5</v>
      </c>
      <c r="D1" s="20" t="s">
        <v>8</v>
      </c>
      <c r="E1" s="20" t="s">
        <v>9</v>
      </c>
      <c r="F1" s="20" t="s">
        <v>6</v>
      </c>
      <c r="G1" s="20" t="s">
        <v>10</v>
      </c>
      <c r="H1" s="20" t="s">
        <v>11</v>
      </c>
      <c r="I1" s="20" t="s">
        <v>61</v>
      </c>
      <c r="J1" s="21" t="s">
        <v>16</v>
      </c>
      <c r="K1" s="31"/>
      <c r="M1" s="22" t="s">
        <v>60</v>
      </c>
    </row>
    <row r="2" spans="1:17">
      <c r="A2" s="23" t="s">
        <v>68</v>
      </c>
      <c r="B2" s="24">
        <v>1501</v>
      </c>
      <c r="C2" s="25">
        <v>7.02</v>
      </c>
      <c r="D2" s="25">
        <v>3.96</v>
      </c>
      <c r="E2" s="25">
        <v>2.4500000000000002</v>
      </c>
      <c r="F2" s="26">
        <v>1056</v>
      </c>
      <c r="G2" s="27">
        <v>46226</v>
      </c>
      <c r="H2" s="28">
        <v>32.4</v>
      </c>
      <c r="I2" s="29">
        <v>36</v>
      </c>
      <c r="J2" s="30">
        <v>1585.056</v>
      </c>
      <c r="K2" s="31"/>
      <c r="M2" s="32"/>
    </row>
    <row r="3" spans="1:17">
      <c r="A3" s="23" t="s">
        <v>69</v>
      </c>
      <c r="B3" s="24">
        <v>1986</v>
      </c>
      <c r="C3" s="25">
        <v>7.38</v>
      </c>
      <c r="D3" s="25">
        <v>2.0499999999999998</v>
      </c>
      <c r="E3" s="25">
        <v>2.19</v>
      </c>
      <c r="F3" s="26">
        <v>645.13</v>
      </c>
      <c r="G3" s="27">
        <v>37950</v>
      </c>
      <c r="H3" s="28">
        <v>36.299999999999997</v>
      </c>
      <c r="I3" s="29">
        <v>24</v>
      </c>
      <c r="J3" s="30">
        <v>1281.2281799999998</v>
      </c>
      <c r="M3" s="33" t="s">
        <v>7</v>
      </c>
      <c r="N3" s="34"/>
    </row>
    <row r="4" spans="1:17">
      <c r="A4" s="23" t="s">
        <v>70</v>
      </c>
      <c r="B4" s="24">
        <v>2000</v>
      </c>
      <c r="C4" s="25">
        <v>6.93</v>
      </c>
      <c r="D4" s="25">
        <v>17.23</v>
      </c>
      <c r="E4" s="25">
        <v>1.95</v>
      </c>
      <c r="F4" s="26">
        <v>444.16</v>
      </c>
      <c r="G4" s="27">
        <v>67403</v>
      </c>
      <c r="H4" s="28">
        <v>41.2</v>
      </c>
      <c r="I4" s="29">
        <v>19</v>
      </c>
      <c r="J4" s="30">
        <v>888.32</v>
      </c>
      <c r="M4" s="35" t="s">
        <v>3</v>
      </c>
      <c r="N4" s="32" t="s">
        <v>19</v>
      </c>
    </row>
    <row r="5" spans="1:17">
      <c r="A5" s="23" t="s">
        <v>71</v>
      </c>
      <c r="B5" s="24">
        <v>2154</v>
      </c>
      <c r="C5" s="25">
        <v>6.54</v>
      </c>
      <c r="D5" s="25">
        <v>5.14</v>
      </c>
      <c r="E5" s="25">
        <v>1.28</v>
      </c>
      <c r="F5" s="26">
        <v>618.33000000000004</v>
      </c>
      <c r="G5" s="27">
        <v>88162</v>
      </c>
      <c r="H5" s="28">
        <v>42.7</v>
      </c>
      <c r="I5" s="29">
        <v>37</v>
      </c>
      <c r="J5" s="30">
        <v>1331.88282</v>
      </c>
      <c r="M5" s="35" t="s">
        <v>4</v>
      </c>
      <c r="N5" s="36" t="s">
        <v>0</v>
      </c>
    </row>
    <row r="6" spans="1:17">
      <c r="A6" s="23" t="s">
        <v>72</v>
      </c>
      <c r="B6" s="24">
        <v>2160</v>
      </c>
      <c r="C6" s="25">
        <v>7</v>
      </c>
      <c r="D6" s="25">
        <v>6.27</v>
      </c>
      <c r="E6" s="25">
        <v>2.41</v>
      </c>
      <c r="F6" s="26">
        <v>596.88</v>
      </c>
      <c r="G6" s="27">
        <v>43800</v>
      </c>
      <c r="H6" s="28">
        <v>31.6</v>
      </c>
      <c r="I6" s="29">
        <v>36</v>
      </c>
      <c r="J6" s="30">
        <v>1289.2608</v>
      </c>
      <c r="M6" s="35" t="s">
        <v>17</v>
      </c>
      <c r="N6" s="36" t="s">
        <v>18</v>
      </c>
    </row>
    <row r="7" spans="1:17" ht="31.2">
      <c r="A7" s="23" t="s">
        <v>73</v>
      </c>
      <c r="B7" s="24">
        <v>2197</v>
      </c>
      <c r="C7" s="25">
        <v>6.45</v>
      </c>
      <c r="D7" s="25">
        <v>8.48</v>
      </c>
      <c r="E7" s="25">
        <v>0.93</v>
      </c>
      <c r="F7" s="26">
        <v>790.33</v>
      </c>
      <c r="G7" s="27">
        <v>88312</v>
      </c>
      <c r="H7" s="28">
        <v>33.700000000000003</v>
      </c>
      <c r="I7" s="29">
        <v>30</v>
      </c>
      <c r="J7" s="30">
        <v>1736.35501</v>
      </c>
      <c r="M7" s="35" t="s">
        <v>8</v>
      </c>
      <c r="N7" s="36" t="s">
        <v>1</v>
      </c>
    </row>
    <row r="8" spans="1:17">
      <c r="A8" s="23" t="s">
        <v>74</v>
      </c>
      <c r="B8" s="24">
        <v>2214</v>
      </c>
      <c r="C8" s="25">
        <v>6.48</v>
      </c>
      <c r="D8" s="25">
        <v>7.72</v>
      </c>
      <c r="E8" s="25">
        <v>1.07</v>
      </c>
      <c r="F8" s="26">
        <v>771.46</v>
      </c>
      <c r="G8" s="27">
        <v>86043</v>
      </c>
      <c r="H8" s="28">
        <v>34.1</v>
      </c>
      <c r="I8" s="29">
        <v>30</v>
      </c>
      <c r="J8" s="30">
        <v>1708.0124400000002</v>
      </c>
      <c r="M8" s="35" t="s">
        <v>9</v>
      </c>
      <c r="N8" s="36" t="s">
        <v>2</v>
      </c>
    </row>
    <row r="9" spans="1:17">
      <c r="A9" s="23" t="s">
        <v>75</v>
      </c>
      <c r="B9" s="24">
        <v>2223</v>
      </c>
      <c r="C9" s="25">
        <v>6.77</v>
      </c>
      <c r="D9" s="25">
        <v>12.47</v>
      </c>
      <c r="E9" s="25">
        <v>2.2200000000000002</v>
      </c>
      <c r="F9" s="26">
        <v>499.33</v>
      </c>
      <c r="G9" s="27">
        <v>92414</v>
      </c>
      <c r="H9" s="28">
        <v>39.9</v>
      </c>
      <c r="I9" s="29">
        <v>40</v>
      </c>
      <c r="J9" s="30">
        <v>1110.0105899999999</v>
      </c>
      <c r="M9" s="35" t="s">
        <v>6</v>
      </c>
      <c r="N9" s="36" t="s">
        <v>12</v>
      </c>
    </row>
    <row r="10" spans="1:17">
      <c r="A10" s="23" t="s">
        <v>76</v>
      </c>
      <c r="B10" s="24">
        <v>2231</v>
      </c>
      <c r="C10" s="25">
        <v>6.52</v>
      </c>
      <c r="D10" s="25">
        <v>6.95</v>
      </c>
      <c r="E10" s="25">
        <v>1.0900000000000001</v>
      </c>
      <c r="F10" s="26">
        <v>752.6</v>
      </c>
      <c r="G10" s="27">
        <v>83774</v>
      </c>
      <c r="H10" s="28">
        <v>34.4</v>
      </c>
      <c r="I10" s="29">
        <v>29</v>
      </c>
      <c r="J10" s="30">
        <v>1679.0506</v>
      </c>
      <c r="M10" s="35" t="s">
        <v>10</v>
      </c>
      <c r="N10" s="36" t="s">
        <v>46</v>
      </c>
    </row>
    <row r="11" spans="1:17">
      <c r="A11" s="23" t="s">
        <v>77</v>
      </c>
      <c r="B11" s="24">
        <v>2248</v>
      </c>
      <c r="C11" s="25">
        <v>6.56</v>
      </c>
      <c r="D11" s="25">
        <v>6.18</v>
      </c>
      <c r="E11" s="25">
        <v>1.41</v>
      </c>
      <c r="F11" s="26">
        <v>733.73</v>
      </c>
      <c r="G11" s="27">
        <v>81506</v>
      </c>
      <c r="H11" s="28">
        <v>34.700000000000003</v>
      </c>
      <c r="I11" s="29">
        <v>29</v>
      </c>
      <c r="J11" s="30">
        <v>1649.4250400000001</v>
      </c>
      <c r="M11" s="35" t="s">
        <v>11</v>
      </c>
      <c r="N11" s="36" t="s">
        <v>13</v>
      </c>
    </row>
    <row r="12" spans="1:17">
      <c r="A12" s="23" t="s">
        <v>78</v>
      </c>
      <c r="B12" s="24">
        <v>2264</v>
      </c>
      <c r="C12" s="37">
        <v>6.6</v>
      </c>
      <c r="D12" s="37">
        <v>5.41</v>
      </c>
      <c r="E12" s="37">
        <v>1.62</v>
      </c>
      <c r="F12" s="26">
        <v>714.86</v>
      </c>
      <c r="G12" s="38">
        <v>79237</v>
      </c>
      <c r="H12" s="39">
        <v>35</v>
      </c>
      <c r="I12" s="40">
        <v>29</v>
      </c>
      <c r="J12" s="30">
        <v>1618.4430400000001</v>
      </c>
      <c r="M12" s="35" t="s">
        <v>61</v>
      </c>
      <c r="N12" s="36" t="s">
        <v>62</v>
      </c>
    </row>
    <row r="13" spans="1:17">
      <c r="A13" s="23" t="s">
        <v>79</v>
      </c>
      <c r="B13" s="24">
        <v>2270</v>
      </c>
      <c r="C13" s="37">
        <v>6.62</v>
      </c>
      <c r="D13" s="37">
        <v>7.39</v>
      </c>
      <c r="E13" s="37">
        <v>2.5099999999999998</v>
      </c>
      <c r="F13" s="26">
        <v>355.49</v>
      </c>
      <c r="G13" s="38">
        <v>67099</v>
      </c>
      <c r="H13" s="39">
        <v>44.8</v>
      </c>
      <c r="I13" s="40">
        <v>25</v>
      </c>
      <c r="J13" s="30">
        <v>806.96230000000003</v>
      </c>
      <c r="M13" s="41" t="s">
        <v>16</v>
      </c>
      <c r="N13" s="42" t="s">
        <v>15</v>
      </c>
    </row>
    <row r="14" spans="1:17">
      <c r="A14" s="23" t="s">
        <v>80</v>
      </c>
      <c r="B14" s="24">
        <v>2281</v>
      </c>
      <c r="C14" s="37">
        <v>6.64</v>
      </c>
      <c r="D14" s="37">
        <v>4.6500000000000004</v>
      </c>
      <c r="E14" s="37">
        <v>1.68</v>
      </c>
      <c r="F14" s="26">
        <v>695.99</v>
      </c>
      <c r="G14" s="38">
        <v>76968</v>
      </c>
      <c r="H14" s="39">
        <v>35.299999999999997</v>
      </c>
      <c r="I14" s="40">
        <v>28</v>
      </c>
      <c r="J14" s="30">
        <v>1587.5531899999999</v>
      </c>
      <c r="M14" s="43"/>
    </row>
    <row r="15" spans="1:17">
      <c r="A15" s="23" t="s">
        <v>81</v>
      </c>
      <c r="B15" s="24">
        <v>2298</v>
      </c>
      <c r="C15" s="37">
        <v>6.67</v>
      </c>
      <c r="D15" s="37">
        <v>3.88</v>
      </c>
      <c r="E15" s="37">
        <v>1.76</v>
      </c>
      <c r="F15" s="26">
        <v>677.13</v>
      </c>
      <c r="G15" s="38">
        <v>74699</v>
      </c>
      <c r="H15" s="39">
        <v>35.6</v>
      </c>
      <c r="I15" s="40">
        <v>28</v>
      </c>
      <c r="J15" s="30">
        <v>1556.04474</v>
      </c>
      <c r="P15" s="58" t="s">
        <v>142</v>
      </c>
      <c r="Q15" s="52" t="s">
        <v>143</v>
      </c>
    </row>
    <row r="16" spans="1:17">
      <c r="A16" s="23" t="s">
        <v>82</v>
      </c>
      <c r="B16" s="24">
        <v>2300</v>
      </c>
      <c r="C16" s="37">
        <v>6.99</v>
      </c>
      <c r="D16" s="37">
        <v>4.05</v>
      </c>
      <c r="E16" s="37">
        <v>2.2200000000000002</v>
      </c>
      <c r="F16" s="26">
        <v>748.88</v>
      </c>
      <c r="G16" s="38">
        <v>54932</v>
      </c>
      <c r="H16" s="39">
        <v>40.9</v>
      </c>
      <c r="I16" s="40">
        <v>20</v>
      </c>
      <c r="J16" s="30">
        <v>1722.424</v>
      </c>
    </row>
    <row r="17" spans="1:19">
      <c r="A17" s="23" t="s">
        <v>83</v>
      </c>
      <c r="B17" s="24">
        <v>2300</v>
      </c>
      <c r="C17" s="37">
        <v>7.33</v>
      </c>
      <c r="D17" s="37">
        <v>12.8</v>
      </c>
      <c r="E17" s="37">
        <v>2.73</v>
      </c>
      <c r="F17" s="26">
        <v>563.71</v>
      </c>
      <c r="G17" s="38">
        <v>92602</v>
      </c>
      <c r="H17" s="39">
        <v>44.3</v>
      </c>
      <c r="I17" s="40">
        <v>33</v>
      </c>
      <c r="J17" s="30">
        <v>1296.5329999999999</v>
      </c>
    </row>
    <row r="18" spans="1:19">
      <c r="A18" s="23" t="s">
        <v>84</v>
      </c>
      <c r="B18" s="24">
        <v>2315</v>
      </c>
      <c r="C18" s="37">
        <v>6.71</v>
      </c>
      <c r="D18" s="37">
        <v>3.11</v>
      </c>
      <c r="E18" s="37">
        <v>1.85</v>
      </c>
      <c r="F18" s="26">
        <v>658.26</v>
      </c>
      <c r="G18" s="38">
        <v>72430</v>
      </c>
      <c r="H18" s="39">
        <v>35.9</v>
      </c>
      <c r="I18" s="40">
        <v>28</v>
      </c>
      <c r="J18" s="30">
        <v>1523.8718999999999</v>
      </c>
    </row>
    <row r="19" spans="1:19">
      <c r="A19" s="23" t="s">
        <v>85</v>
      </c>
      <c r="B19" s="24">
        <v>2331</v>
      </c>
      <c r="C19" s="37">
        <v>6.75</v>
      </c>
      <c r="D19" s="37">
        <v>2.34</v>
      </c>
      <c r="E19" s="37">
        <v>1.88</v>
      </c>
      <c r="F19" s="26">
        <v>639.4</v>
      </c>
      <c r="G19" s="38">
        <v>70161</v>
      </c>
      <c r="H19" s="39">
        <v>36.200000000000003</v>
      </c>
      <c r="I19" s="40">
        <v>28</v>
      </c>
      <c r="J19" s="30">
        <v>1490.4413999999999</v>
      </c>
    </row>
    <row r="20" spans="1:19">
      <c r="A20" s="23" t="s">
        <v>86</v>
      </c>
      <c r="B20" s="44">
        <v>2335</v>
      </c>
      <c r="C20" s="25">
        <v>6.75</v>
      </c>
      <c r="D20" s="25">
        <v>8.58</v>
      </c>
      <c r="E20" s="25">
        <v>2.02</v>
      </c>
      <c r="F20" s="45">
        <v>497.38</v>
      </c>
      <c r="G20" s="38">
        <v>32929</v>
      </c>
      <c r="H20" s="39">
        <v>32.9</v>
      </c>
      <c r="I20" s="40">
        <v>22</v>
      </c>
      <c r="J20" s="30">
        <v>1161.3823</v>
      </c>
    </row>
    <row r="21" spans="1:19">
      <c r="A21" s="23" t="s">
        <v>87</v>
      </c>
      <c r="B21" s="24">
        <v>2348</v>
      </c>
      <c r="C21" s="37">
        <v>6.79</v>
      </c>
      <c r="D21" s="37">
        <v>1.58</v>
      </c>
      <c r="E21" s="37">
        <v>1.94</v>
      </c>
      <c r="F21" s="26">
        <v>620.53</v>
      </c>
      <c r="G21" s="38">
        <v>67892</v>
      </c>
      <c r="H21" s="39">
        <v>36.5</v>
      </c>
      <c r="I21" s="40">
        <v>27</v>
      </c>
      <c r="J21" s="30">
        <v>1457.0044399999999</v>
      </c>
    </row>
    <row r="22" spans="1:19">
      <c r="A22" s="23" t="s">
        <v>88</v>
      </c>
      <c r="B22" s="24">
        <v>2392</v>
      </c>
      <c r="C22" s="37">
        <v>6.66</v>
      </c>
      <c r="D22" s="37">
        <v>1.47</v>
      </c>
      <c r="E22" s="37">
        <v>2.13</v>
      </c>
      <c r="F22" s="26">
        <v>532.82000000000005</v>
      </c>
      <c r="G22" s="38">
        <v>78497</v>
      </c>
      <c r="H22" s="39">
        <v>41.2</v>
      </c>
      <c r="I22" s="40">
        <v>39</v>
      </c>
      <c r="J22" s="30">
        <v>1274.5054400000001</v>
      </c>
    </row>
    <row r="23" spans="1:19">
      <c r="A23" s="23" t="s">
        <v>89</v>
      </c>
      <c r="B23" s="24">
        <v>2400</v>
      </c>
      <c r="C23" s="37">
        <v>6.79</v>
      </c>
      <c r="D23" s="37">
        <v>18.43</v>
      </c>
      <c r="E23" s="37">
        <v>0.72</v>
      </c>
      <c r="F23" s="26">
        <v>270.31</v>
      </c>
      <c r="G23" s="38">
        <v>80597</v>
      </c>
      <c r="H23" s="39">
        <v>34.4</v>
      </c>
      <c r="I23" s="40">
        <v>27</v>
      </c>
      <c r="J23" s="30">
        <v>648.74400000000003</v>
      </c>
    </row>
    <row r="24" spans="1:19">
      <c r="A24" s="23" t="s">
        <v>90</v>
      </c>
      <c r="B24" s="24">
        <v>2400</v>
      </c>
      <c r="C24" s="37">
        <v>6.7</v>
      </c>
      <c r="D24" s="37">
        <v>5.48</v>
      </c>
      <c r="E24" s="37">
        <v>2.41</v>
      </c>
      <c r="F24" s="26">
        <v>544.37</v>
      </c>
      <c r="G24" s="38">
        <v>89016</v>
      </c>
      <c r="H24" s="39">
        <v>41.4</v>
      </c>
      <c r="I24" s="40">
        <v>34</v>
      </c>
      <c r="J24" s="30">
        <v>1306.4880000000001</v>
      </c>
    </row>
    <row r="25" spans="1:19">
      <c r="A25" s="23" t="s">
        <v>91</v>
      </c>
      <c r="B25" s="24">
        <v>2400</v>
      </c>
      <c r="C25" s="37">
        <v>7.64</v>
      </c>
      <c r="D25" s="37">
        <v>7.12</v>
      </c>
      <c r="E25" s="37">
        <v>2.56</v>
      </c>
      <c r="F25" s="26">
        <v>327.11</v>
      </c>
      <c r="G25" s="38">
        <v>63657</v>
      </c>
      <c r="H25" s="39">
        <v>42.3</v>
      </c>
      <c r="I25" s="40">
        <v>29</v>
      </c>
      <c r="J25" s="30">
        <v>785.06399999999996</v>
      </c>
    </row>
    <row r="26" spans="1:19">
      <c r="A26" s="23" t="s">
        <v>92</v>
      </c>
      <c r="B26" s="24">
        <v>2408</v>
      </c>
      <c r="C26" s="37">
        <v>7.03</v>
      </c>
      <c r="D26" s="37">
        <v>1.55</v>
      </c>
      <c r="E26" s="37">
        <v>1.9</v>
      </c>
      <c r="F26" s="26">
        <v>639.20000000000005</v>
      </c>
      <c r="G26" s="38">
        <v>41245</v>
      </c>
      <c r="H26" s="39">
        <v>34.200000000000003</v>
      </c>
      <c r="I26" s="40">
        <v>23</v>
      </c>
      <c r="J26" s="30">
        <v>1539.1936000000001</v>
      </c>
    </row>
    <row r="27" spans="1:19">
      <c r="A27" s="23" t="s">
        <v>93</v>
      </c>
      <c r="B27" s="24">
        <v>2430</v>
      </c>
      <c r="C27" s="37">
        <v>7.05</v>
      </c>
      <c r="D27" s="37">
        <v>5.09</v>
      </c>
      <c r="E27" s="37">
        <v>1.81</v>
      </c>
      <c r="F27" s="26">
        <v>433.29</v>
      </c>
      <c r="G27" s="38">
        <v>51893</v>
      </c>
      <c r="H27" s="39">
        <v>45.6</v>
      </c>
      <c r="I27" s="40">
        <v>21</v>
      </c>
      <c r="J27" s="30">
        <v>1052.8947000000001</v>
      </c>
    </row>
    <row r="28" spans="1:19">
      <c r="A28" s="23" t="s">
        <v>94</v>
      </c>
      <c r="B28" s="24">
        <v>2430</v>
      </c>
      <c r="C28" s="37">
        <v>6.91</v>
      </c>
      <c r="D28" s="37">
        <v>5.86</v>
      </c>
      <c r="E28" s="37">
        <v>2.17</v>
      </c>
      <c r="F28" s="26">
        <v>341.08</v>
      </c>
      <c r="G28" s="38">
        <v>114353</v>
      </c>
      <c r="H28" s="39">
        <v>45.9</v>
      </c>
      <c r="I28" s="40">
        <v>34</v>
      </c>
      <c r="J28" s="30">
        <v>828.82439999999986</v>
      </c>
    </row>
    <row r="29" spans="1:19">
      <c r="A29" s="23" t="s">
        <v>95</v>
      </c>
      <c r="B29" s="24">
        <v>2440</v>
      </c>
      <c r="C29" s="37">
        <v>6.94</v>
      </c>
      <c r="D29" s="37">
        <v>6.08</v>
      </c>
      <c r="E29" s="37">
        <v>2.14</v>
      </c>
      <c r="F29" s="26">
        <v>687.74</v>
      </c>
      <c r="G29" s="38">
        <v>45990</v>
      </c>
      <c r="H29" s="39">
        <v>32.299999999999997</v>
      </c>
      <c r="I29" s="40">
        <v>36</v>
      </c>
      <c r="J29" s="30">
        <v>1678.0856000000001</v>
      </c>
    </row>
    <row r="30" spans="1:19">
      <c r="A30" s="23" t="s">
        <v>96</v>
      </c>
      <c r="B30" s="24">
        <v>2449</v>
      </c>
      <c r="C30" s="37">
        <v>7</v>
      </c>
      <c r="D30" s="37">
        <v>8.75</v>
      </c>
      <c r="E30" s="37">
        <v>2.5299999999999998</v>
      </c>
      <c r="F30" s="26">
        <v>403.91</v>
      </c>
      <c r="G30" s="38">
        <v>73752</v>
      </c>
      <c r="H30" s="39">
        <v>45.5</v>
      </c>
      <c r="I30" s="40">
        <v>19</v>
      </c>
      <c r="J30" s="30">
        <v>989.17559000000006</v>
      </c>
    </row>
    <row r="31" spans="1:19">
      <c r="A31" s="23" t="s">
        <v>97</v>
      </c>
      <c r="B31" s="24">
        <v>2450</v>
      </c>
      <c r="C31" s="37">
        <v>6.81</v>
      </c>
      <c r="D31" s="37">
        <v>6.94</v>
      </c>
      <c r="E31" s="37">
        <v>2.37</v>
      </c>
      <c r="F31" s="26">
        <v>362</v>
      </c>
      <c r="G31" s="38">
        <v>39329</v>
      </c>
      <c r="H31" s="39">
        <v>31.3</v>
      </c>
      <c r="I31" s="40">
        <v>22</v>
      </c>
      <c r="J31" s="30">
        <v>886.9</v>
      </c>
    </row>
    <row r="32" spans="1:19">
      <c r="A32" s="23" t="s">
        <v>98</v>
      </c>
      <c r="B32" s="24">
        <v>2450</v>
      </c>
      <c r="C32" s="37">
        <v>6.58</v>
      </c>
      <c r="D32" s="37">
        <v>10.66</v>
      </c>
      <c r="E32" s="37">
        <v>2.0499999999999998</v>
      </c>
      <c r="F32" s="26">
        <v>591.87</v>
      </c>
      <c r="G32" s="38">
        <v>80470</v>
      </c>
      <c r="H32" s="39">
        <v>41.4</v>
      </c>
      <c r="I32" s="40">
        <v>30</v>
      </c>
      <c r="J32" s="30">
        <v>1450.0815</v>
      </c>
      <c r="R32" s="58" t="s">
        <v>142</v>
      </c>
      <c r="S32" s="52" t="s">
        <v>143</v>
      </c>
    </row>
    <row r="33" spans="1:30">
      <c r="A33" s="23" t="s">
        <v>99</v>
      </c>
      <c r="B33" s="24">
        <v>2450</v>
      </c>
      <c r="C33" s="37">
        <v>7.37</v>
      </c>
      <c r="D33" s="37">
        <v>20.76</v>
      </c>
      <c r="E33" s="37">
        <v>2.64</v>
      </c>
      <c r="F33" s="26">
        <v>373.93</v>
      </c>
      <c r="G33" s="38">
        <v>60928</v>
      </c>
      <c r="H33" s="39">
        <v>48.5</v>
      </c>
      <c r="I33" s="40">
        <v>21</v>
      </c>
      <c r="J33" s="30">
        <v>916.12850000000003</v>
      </c>
    </row>
    <row r="34" spans="1:30">
      <c r="A34" s="23" t="s">
        <v>100</v>
      </c>
      <c r="B34" s="24">
        <v>2487</v>
      </c>
      <c r="C34" s="37">
        <v>7.05</v>
      </c>
      <c r="D34" s="37">
        <v>8.08</v>
      </c>
      <c r="E34" s="37">
        <v>0.71</v>
      </c>
      <c r="F34" s="26">
        <v>418.37</v>
      </c>
      <c r="G34" s="38">
        <v>79701</v>
      </c>
      <c r="H34" s="39">
        <v>40</v>
      </c>
      <c r="I34" s="40">
        <v>39</v>
      </c>
      <c r="J34" s="30">
        <v>1040.4861900000001</v>
      </c>
    </row>
    <row r="35" spans="1:30">
      <c r="A35" s="23" t="s">
        <v>101</v>
      </c>
      <c r="B35" s="24">
        <v>2500</v>
      </c>
      <c r="C35" s="37">
        <v>6.95</v>
      </c>
      <c r="D35" s="37">
        <v>14.6</v>
      </c>
      <c r="E35" s="37">
        <v>2.08</v>
      </c>
      <c r="F35" s="26">
        <v>383.32</v>
      </c>
      <c r="G35" s="38">
        <v>42631</v>
      </c>
      <c r="H35" s="39">
        <v>26.7</v>
      </c>
      <c r="I35" s="40">
        <v>25</v>
      </c>
      <c r="J35" s="30">
        <v>958.3</v>
      </c>
    </row>
    <row r="36" spans="1:30">
      <c r="A36" s="23" t="s">
        <v>102</v>
      </c>
      <c r="B36" s="24">
        <v>2500</v>
      </c>
      <c r="C36" s="37">
        <v>7.03</v>
      </c>
      <c r="D36" s="37">
        <v>5.98</v>
      </c>
      <c r="E36" s="37">
        <v>2.16</v>
      </c>
      <c r="F36" s="26">
        <v>259.39</v>
      </c>
      <c r="G36" s="38">
        <v>48163</v>
      </c>
      <c r="H36" s="39">
        <v>28.4</v>
      </c>
      <c r="I36" s="40">
        <v>16</v>
      </c>
      <c r="J36" s="30">
        <v>648.47500000000002</v>
      </c>
    </row>
    <row r="37" spans="1:30">
      <c r="A37" s="23" t="s">
        <v>103</v>
      </c>
      <c r="B37" s="24">
        <v>2500</v>
      </c>
      <c r="C37" s="37">
        <v>7.18</v>
      </c>
      <c r="D37" s="37">
        <v>2.12</v>
      </c>
      <c r="E37" s="37">
        <v>1.17</v>
      </c>
      <c r="F37" s="26">
        <v>405.6</v>
      </c>
      <c r="G37" s="38">
        <v>45206</v>
      </c>
      <c r="H37" s="39">
        <v>34.4</v>
      </c>
      <c r="I37" s="40">
        <v>17</v>
      </c>
      <c r="J37" s="30">
        <v>1014</v>
      </c>
    </row>
    <row r="38" spans="1:30">
      <c r="A38" s="23" t="s">
        <v>104</v>
      </c>
      <c r="B38" s="24">
        <v>2500</v>
      </c>
      <c r="C38" s="37">
        <v>6.82</v>
      </c>
      <c r="D38" s="37">
        <v>10.17</v>
      </c>
      <c r="E38" s="37">
        <v>2.04</v>
      </c>
      <c r="F38" s="26">
        <v>529.22</v>
      </c>
      <c r="G38" s="38">
        <v>56822</v>
      </c>
      <c r="H38" s="39">
        <v>36.700000000000003</v>
      </c>
      <c r="I38" s="40">
        <v>25</v>
      </c>
      <c r="J38" s="30">
        <v>1323.05</v>
      </c>
    </row>
    <row r="39" spans="1:30">
      <c r="A39" s="23" t="s">
        <v>105</v>
      </c>
      <c r="B39" s="24">
        <v>2500</v>
      </c>
      <c r="C39" s="37">
        <v>6.76</v>
      </c>
      <c r="D39" s="37">
        <v>11.51</v>
      </c>
      <c r="E39" s="37">
        <v>2.0099999999999998</v>
      </c>
      <c r="F39" s="26">
        <v>569.14</v>
      </c>
      <c r="G39" s="38">
        <v>76375</v>
      </c>
      <c r="H39" s="39">
        <v>41.7</v>
      </c>
      <c r="I39" s="40">
        <v>28</v>
      </c>
      <c r="J39" s="30">
        <v>1422.85</v>
      </c>
    </row>
    <row r="40" spans="1:30">
      <c r="A40" s="23" t="s">
        <v>106</v>
      </c>
      <c r="B40" s="24">
        <v>2500</v>
      </c>
      <c r="C40" s="37">
        <v>7</v>
      </c>
      <c r="D40" s="37">
        <v>1.92</v>
      </c>
      <c r="E40" s="37">
        <v>2.19</v>
      </c>
      <c r="F40" s="26">
        <v>630.12</v>
      </c>
      <c r="G40" s="38">
        <v>90988</v>
      </c>
      <c r="H40" s="39">
        <v>42.7</v>
      </c>
      <c r="I40" s="40">
        <v>37</v>
      </c>
      <c r="J40" s="30">
        <v>1575.3</v>
      </c>
    </row>
    <row r="41" spans="1:30">
      <c r="A41" s="23" t="s">
        <v>107</v>
      </c>
      <c r="B41" s="24">
        <v>2500</v>
      </c>
      <c r="C41" s="37">
        <v>7.45</v>
      </c>
      <c r="D41" s="37">
        <v>8.7200000000000006</v>
      </c>
      <c r="E41" s="37">
        <v>2.63</v>
      </c>
      <c r="F41" s="26">
        <v>768.5</v>
      </c>
      <c r="G41" s="38">
        <v>87863</v>
      </c>
      <c r="H41" s="39">
        <v>43.5</v>
      </c>
      <c r="I41" s="40">
        <v>29</v>
      </c>
      <c r="J41" s="30">
        <v>1921.25</v>
      </c>
    </row>
    <row r="42" spans="1:30">
      <c r="A42" s="23" t="s">
        <v>108</v>
      </c>
      <c r="B42" s="24">
        <v>2517</v>
      </c>
      <c r="C42" s="37">
        <v>6.95</v>
      </c>
      <c r="D42" s="37">
        <v>2.88</v>
      </c>
      <c r="E42" s="37">
        <v>2.15</v>
      </c>
      <c r="F42" s="26">
        <v>504.06</v>
      </c>
      <c r="G42" s="38">
        <v>37345</v>
      </c>
      <c r="H42" s="39">
        <v>33.4</v>
      </c>
      <c r="I42" s="40">
        <v>22</v>
      </c>
      <c r="J42" s="30">
        <v>1268.71902</v>
      </c>
    </row>
    <row r="43" spans="1:30">
      <c r="A43" s="23" t="s">
        <v>109</v>
      </c>
      <c r="B43" s="24">
        <v>2520</v>
      </c>
      <c r="C43" s="37">
        <v>7.11</v>
      </c>
      <c r="D43" s="37">
        <v>7.91</v>
      </c>
      <c r="E43" s="37">
        <v>2.0699999999999998</v>
      </c>
      <c r="F43" s="26">
        <v>387.83</v>
      </c>
      <c r="G43" s="38">
        <v>93876</v>
      </c>
      <c r="H43" s="39">
        <v>40</v>
      </c>
      <c r="I43" s="40">
        <v>40</v>
      </c>
      <c r="J43" s="30">
        <v>977.33159999999998</v>
      </c>
    </row>
    <row r="44" spans="1:30">
      <c r="A44" s="23" t="s">
        <v>110</v>
      </c>
      <c r="B44" s="24">
        <v>2549</v>
      </c>
      <c r="C44" s="37">
        <v>7.58</v>
      </c>
      <c r="D44" s="37">
        <v>5.91</v>
      </c>
      <c r="E44" s="37">
        <v>2.61</v>
      </c>
      <c r="F44" s="26">
        <v>410.81</v>
      </c>
      <c r="G44" s="38">
        <v>75366</v>
      </c>
      <c r="H44" s="39">
        <v>40</v>
      </c>
      <c r="I44" s="40">
        <v>30</v>
      </c>
      <c r="J44" s="30">
        <v>1047.1546900000001</v>
      </c>
      <c r="O44" s="51"/>
    </row>
    <row r="45" spans="1:30">
      <c r="A45" s="23" t="s">
        <v>111</v>
      </c>
      <c r="B45" s="24">
        <v>2575</v>
      </c>
      <c r="C45" s="37">
        <v>6.76</v>
      </c>
      <c r="D45" s="37">
        <v>25.54</v>
      </c>
      <c r="E45" s="37">
        <v>3.07</v>
      </c>
      <c r="F45" s="26">
        <v>440.9</v>
      </c>
      <c r="G45" s="38">
        <v>73762</v>
      </c>
      <c r="H45" s="39">
        <v>46.6</v>
      </c>
      <c r="I45" s="40">
        <v>29</v>
      </c>
      <c r="J45" s="30">
        <v>1135.3175000000001</v>
      </c>
    </row>
    <row r="46" spans="1:30">
      <c r="A46" s="23" t="s">
        <v>112</v>
      </c>
      <c r="B46" s="24">
        <v>2600</v>
      </c>
      <c r="C46" s="37">
        <v>7.07</v>
      </c>
      <c r="D46" s="37">
        <v>6.13</v>
      </c>
      <c r="E46" s="37">
        <v>0.87</v>
      </c>
      <c r="F46" s="26">
        <v>301.73</v>
      </c>
      <c r="G46" s="38">
        <v>45723</v>
      </c>
      <c r="H46" s="39">
        <v>33.299999999999997</v>
      </c>
      <c r="I46" s="40">
        <v>18</v>
      </c>
      <c r="J46" s="30">
        <v>784.49800000000005</v>
      </c>
    </row>
    <row r="47" spans="1:30">
      <c r="A47" s="23" t="s">
        <v>113</v>
      </c>
      <c r="B47" s="24">
        <v>2600</v>
      </c>
      <c r="C47" s="37">
        <v>6.92</v>
      </c>
      <c r="D47" s="37">
        <v>11.73</v>
      </c>
      <c r="E47" s="37">
        <v>1.64</v>
      </c>
      <c r="F47" s="26">
        <v>606.74</v>
      </c>
      <c r="G47" s="38">
        <v>61857</v>
      </c>
      <c r="H47" s="39">
        <v>35.799999999999997</v>
      </c>
      <c r="I47" s="40">
        <v>31</v>
      </c>
      <c r="J47" s="30">
        <v>1577.5239999999999</v>
      </c>
      <c r="AD47" s="47"/>
    </row>
    <row r="48" spans="1:30">
      <c r="A48" s="23" t="s">
        <v>114</v>
      </c>
      <c r="B48" s="24">
        <v>2625</v>
      </c>
      <c r="C48" s="37">
        <v>6.96</v>
      </c>
      <c r="D48" s="37">
        <v>8.7899999999999991</v>
      </c>
      <c r="E48" s="37">
        <v>1.78</v>
      </c>
      <c r="F48" s="26">
        <v>475.12</v>
      </c>
      <c r="G48" s="38">
        <v>85366</v>
      </c>
      <c r="H48" s="39">
        <v>34.1</v>
      </c>
      <c r="I48" s="40">
        <v>29</v>
      </c>
      <c r="J48" s="30">
        <v>1247.19</v>
      </c>
    </row>
    <row r="49" spans="1:13">
      <c r="A49" s="23" t="s">
        <v>115</v>
      </c>
      <c r="B49" s="24">
        <v>2625</v>
      </c>
      <c r="C49" s="37">
        <v>7.16</v>
      </c>
      <c r="D49" s="37">
        <v>4.05</v>
      </c>
      <c r="E49" s="37">
        <v>2.81</v>
      </c>
      <c r="F49" s="26">
        <v>446.35</v>
      </c>
      <c r="G49" s="38">
        <v>54982</v>
      </c>
      <c r="H49" s="39">
        <v>40.6</v>
      </c>
      <c r="I49" s="40">
        <v>26</v>
      </c>
      <c r="J49" s="30">
        <v>1171.66875</v>
      </c>
    </row>
    <row r="50" spans="1:13">
      <c r="A50" s="23" t="s">
        <v>116</v>
      </c>
      <c r="B50" s="24">
        <v>2625</v>
      </c>
      <c r="C50" s="37">
        <v>6.96</v>
      </c>
      <c r="D50" s="37">
        <v>9.1199999999999992</v>
      </c>
      <c r="E50" s="37">
        <v>2.23</v>
      </c>
      <c r="F50" s="26">
        <v>440.58</v>
      </c>
      <c r="G50" s="38">
        <v>56077</v>
      </c>
      <c r="H50" s="39">
        <v>43</v>
      </c>
      <c r="I50" s="40">
        <v>19</v>
      </c>
      <c r="J50" s="30">
        <v>1156.5225</v>
      </c>
    </row>
    <row r="51" spans="1:13">
      <c r="A51" s="23" t="s">
        <v>117</v>
      </c>
      <c r="B51" s="24">
        <v>2627</v>
      </c>
      <c r="C51" s="37">
        <v>7.03</v>
      </c>
      <c r="D51" s="37">
        <v>0.77</v>
      </c>
      <c r="E51" s="37">
        <v>2.17</v>
      </c>
      <c r="F51" s="26">
        <v>294.48</v>
      </c>
      <c r="G51" s="38">
        <v>33003</v>
      </c>
      <c r="H51" s="39">
        <v>32.9</v>
      </c>
      <c r="I51" s="40">
        <v>22</v>
      </c>
      <c r="J51" s="30">
        <v>773.59896000000003</v>
      </c>
    </row>
    <row r="52" spans="1:13">
      <c r="A52" s="23" t="s">
        <v>118</v>
      </c>
      <c r="B52" s="24">
        <v>2629</v>
      </c>
      <c r="C52" s="37">
        <v>6.9</v>
      </c>
      <c r="D52" s="37">
        <v>8.27</v>
      </c>
      <c r="E52" s="37">
        <v>1.95</v>
      </c>
      <c r="F52" s="26">
        <v>437.93</v>
      </c>
      <c r="G52" s="38">
        <v>77115</v>
      </c>
      <c r="H52" s="39">
        <v>40.9</v>
      </c>
      <c r="I52" s="40">
        <v>30</v>
      </c>
      <c r="J52" s="30">
        <v>1151.3179700000001</v>
      </c>
    </row>
    <row r="53" spans="1:13">
      <c r="A53" s="23" t="s">
        <v>119</v>
      </c>
      <c r="B53" s="24">
        <v>2650</v>
      </c>
      <c r="C53" s="37">
        <v>7.33</v>
      </c>
      <c r="D53" s="37">
        <v>14.23</v>
      </c>
      <c r="E53" s="37">
        <v>2.64</v>
      </c>
      <c r="F53" s="26">
        <v>383.16</v>
      </c>
      <c r="G53" s="38">
        <v>67925</v>
      </c>
      <c r="H53" s="39">
        <v>46.1</v>
      </c>
      <c r="I53" s="40">
        <v>16</v>
      </c>
      <c r="J53" s="30">
        <v>1015.3740000000001</v>
      </c>
    </row>
    <row r="54" spans="1:13">
      <c r="A54" s="23" t="s">
        <v>120</v>
      </c>
      <c r="B54" s="24">
        <v>2658</v>
      </c>
      <c r="C54" s="37">
        <v>7.78</v>
      </c>
      <c r="D54" s="37">
        <v>31.24</v>
      </c>
      <c r="E54" s="37">
        <v>2.83</v>
      </c>
      <c r="F54" s="26">
        <v>377.89</v>
      </c>
      <c r="G54" s="38">
        <v>65426</v>
      </c>
      <c r="H54" s="39">
        <v>41.9</v>
      </c>
      <c r="I54" s="40">
        <v>20</v>
      </c>
      <c r="J54" s="30">
        <v>1004.43162</v>
      </c>
    </row>
    <row r="55" spans="1:13">
      <c r="A55" s="23" t="s">
        <v>121</v>
      </c>
      <c r="B55" s="24">
        <v>2668</v>
      </c>
      <c r="C55" s="37">
        <v>7.35</v>
      </c>
      <c r="D55" s="37">
        <v>2.84</v>
      </c>
      <c r="E55" s="37">
        <v>2</v>
      </c>
      <c r="F55" s="26">
        <v>386.62</v>
      </c>
      <c r="G55" s="38">
        <v>79312</v>
      </c>
      <c r="H55" s="39">
        <v>34.1</v>
      </c>
      <c r="I55" s="40">
        <v>37</v>
      </c>
      <c r="J55" s="30">
        <v>1031.50216</v>
      </c>
    </row>
    <row r="56" spans="1:13">
      <c r="A56" s="23" t="s">
        <v>122</v>
      </c>
      <c r="B56" s="24">
        <v>2700</v>
      </c>
      <c r="C56" s="37">
        <v>6.95</v>
      </c>
      <c r="D56" s="37">
        <v>14.09</v>
      </c>
      <c r="E56" s="37">
        <v>0.28999999999999998</v>
      </c>
      <c r="F56" s="26">
        <v>257.44</v>
      </c>
      <c r="G56" s="38">
        <v>72453</v>
      </c>
      <c r="H56" s="39">
        <v>41</v>
      </c>
      <c r="I56" s="40">
        <v>23</v>
      </c>
      <c r="J56" s="30">
        <v>695.08799999999997</v>
      </c>
    </row>
    <row r="57" spans="1:13">
      <c r="A57" s="23" t="s">
        <v>123</v>
      </c>
      <c r="B57" s="24">
        <v>2718</v>
      </c>
      <c r="C57" s="37">
        <v>7.25</v>
      </c>
      <c r="D57" s="37">
        <v>15.42</v>
      </c>
      <c r="E57" s="37">
        <v>1.98</v>
      </c>
      <c r="F57" s="26">
        <v>397.25</v>
      </c>
      <c r="G57" s="38">
        <v>39650</v>
      </c>
      <c r="H57" s="39">
        <v>34.9</v>
      </c>
      <c r="I57" s="40">
        <v>18</v>
      </c>
      <c r="J57" s="30">
        <v>1079.7255</v>
      </c>
      <c r="M57" s="46" t="s">
        <v>14</v>
      </c>
    </row>
    <row r="58" spans="1:13" ht="18.600000000000001">
      <c r="A58" s="23" t="s">
        <v>124</v>
      </c>
      <c r="B58" s="24">
        <v>2741</v>
      </c>
      <c r="C58" s="37">
        <v>6.71</v>
      </c>
      <c r="D58" s="37">
        <v>9.4700000000000006</v>
      </c>
      <c r="E58" s="37">
        <v>1.95</v>
      </c>
      <c r="F58" s="26">
        <v>455.8</v>
      </c>
      <c r="G58" s="38">
        <v>77449</v>
      </c>
      <c r="H58" s="39">
        <v>42</v>
      </c>
      <c r="I58" s="40">
        <v>34</v>
      </c>
      <c r="J58" s="30">
        <v>1249.3478</v>
      </c>
      <c r="M58" s="47" t="s">
        <v>144</v>
      </c>
    </row>
    <row r="59" spans="1:13">
      <c r="A59" s="23" t="s">
        <v>125</v>
      </c>
      <c r="B59" s="24">
        <v>2757</v>
      </c>
      <c r="C59" s="37">
        <v>6.75</v>
      </c>
      <c r="D59" s="37">
        <v>6.9</v>
      </c>
      <c r="E59" s="37">
        <v>2.59</v>
      </c>
      <c r="F59" s="26">
        <v>412.86</v>
      </c>
      <c r="G59" s="38">
        <v>65150</v>
      </c>
      <c r="H59" s="39">
        <v>45.7</v>
      </c>
      <c r="I59" s="40">
        <v>24</v>
      </c>
      <c r="J59" s="30">
        <v>1138.2550200000001</v>
      </c>
    </row>
    <row r="60" spans="1:13">
      <c r="A60" s="23" t="s">
        <v>126</v>
      </c>
      <c r="B60" s="24">
        <v>2761</v>
      </c>
      <c r="C60" s="37">
        <v>7.28</v>
      </c>
      <c r="D60" s="37">
        <v>4.24</v>
      </c>
      <c r="E60" s="37">
        <v>2.5</v>
      </c>
      <c r="F60" s="26">
        <v>404.82</v>
      </c>
      <c r="G60" s="38">
        <v>34097</v>
      </c>
      <c r="H60" s="39">
        <v>35.6</v>
      </c>
      <c r="I60" s="40">
        <v>20</v>
      </c>
      <c r="J60" s="30">
        <v>1117.70802</v>
      </c>
    </row>
    <row r="61" spans="1:13">
      <c r="A61" s="23" t="s">
        <v>127</v>
      </c>
      <c r="B61" s="24">
        <v>2764</v>
      </c>
      <c r="C61" s="37">
        <v>7.07</v>
      </c>
      <c r="D61" s="37">
        <v>4.58</v>
      </c>
      <c r="E61" s="37">
        <v>2.1</v>
      </c>
      <c r="F61" s="26">
        <v>334.35</v>
      </c>
      <c r="G61" s="38">
        <v>46593</v>
      </c>
      <c r="H61" s="39">
        <v>42.9</v>
      </c>
      <c r="I61" s="40">
        <v>26</v>
      </c>
      <c r="J61" s="30">
        <v>924.14340000000004</v>
      </c>
    </row>
    <row r="62" spans="1:13">
      <c r="A62" s="23" t="s">
        <v>128</v>
      </c>
      <c r="B62" s="24">
        <v>2800</v>
      </c>
      <c r="C62" s="37">
        <v>7.08</v>
      </c>
      <c r="D62" s="37">
        <v>6.57</v>
      </c>
      <c r="E62" s="37">
        <v>2.16</v>
      </c>
      <c r="F62" s="26">
        <v>196.42</v>
      </c>
      <c r="G62" s="38">
        <v>68711</v>
      </c>
      <c r="H62" s="39">
        <v>34.9</v>
      </c>
      <c r="I62" s="40">
        <v>18</v>
      </c>
      <c r="J62" s="30">
        <v>549.976</v>
      </c>
    </row>
    <row r="63" spans="1:13">
      <c r="A63" s="23" t="s">
        <v>129</v>
      </c>
      <c r="B63" s="24">
        <v>2800</v>
      </c>
      <c r="C63" s="37">
        <v>6.76</v>
      </c>
      <c r="D63" s="37">
        <v>7.67</v>
      </c>
      <c r="E63" s="37">
        <v>1.98</v>
      </c>
      <c r="F63" s="26">
        <v>515.72</v>
      </c>
      <c r="G63" s="38">
        <v>75151</v>
      </c>
      <c r="H63" s="39">
        <v>35.9</v>
      </c>
      <c r="I63" s="40">
        <v>28</v>
      </c>
      <c r="J63" s="30">
        <v>1444.0160000000001</v>
      </c>
    </row>
    <row r="64" spans="1:13">
      <c r="A64" s="23" t="s">
        <v>130</v>
      </c>
      <c r="B64" s="24">
        <v>2800</v>
      </c>
      <c r="C64" s="37">
        <v>6.73</v>
      </c>
      <c r="D64" s="37">
        <v>11.83</v>
      </c>
      <c r="E64" s="37">
        <v>2.04</v>
      </c>
      <c r="F64" s="26">
        <v>425.49</v>
      </c>
      <c r="G64" s="38">
        <v>61312</v>
      </c>
      <c r="H64" s="39">
        <v>36.200000000000003</v>
      </c>
      <c r="I64" s="40">
        <v>16</v>
      </c>
      <c r="J64" s="30">
        <v>1191.3720000000001</v>
      </c>
    </row>
    <row r="65" spans="1:13">
      <c r="A65" s="23" t="s">
        <v>131</v>
      </c>
      <c r="B65" s="24">
        <v>2967</v>
      </c>
      <c r="C65" s="37">
        <v>6.98</v>
      </c>
      <c r="D65" s="37">
        <v>11.34</v>
      </c>
      <c r="E65" s="37">
        <v>2.5</v>
      </c>
      <c r="F65" s="26">
        <v>274.92</v>
      </c>
      <c r="G65" s="38">
        <v>78001</v>
      </c>
      <c r="H65" s="39">
        <v>34.200000000000003</v>
      </c>
      <c r="I65" s="40">
        <v>30</v>
      </c>
      <c r="J65" s="30">
        <v>815.68763999999999</v>
      </c>
    </row>
    <row r="66" spans="1:13">
      <c r="A66" s="23" t="s">
        <v>132</v>
      </c>
      <c r="B66" s="24">
        <v>2986</v>
      </c>
      <c r="C66" s="37">
        <v>7.56</v>
      </c>
      <c r="D66" s="37">
        <v>10.97</v>
      </c>
      <c r="E66" s="37">
        <v>3.38</v>
      </c>
      <c r="F66" s="26">
        <v>363.53</v>
      </c>
      <c r="G66" s="38">
        <v>55584</v>
      </c>
      <c r="H66" s="39">
        <v>41.8</v>
      </c>
      <c r="I66" s="40">
        <v>21</v>
      </c>
      <c r="J66" s="30">
        <v>1085.5005799999999</v>
      </c>
    </row>
    <row r="67" spans="1:13">
      <c r="A67" s="23" t="s">
        <v>133</v>
      </c>
      <c r="B67" s="24">
        <v>2986</v>
      </c>
      <c r="C67" s="37">
        <v>6.91</v>
      </c>
      <c r="D67" s="37">
        <v>11.95</v>
      </c>
      <c r="E67" s="37">
        <v>2.13</v>
      </c>
      <c r="F67" s="26">
        <v>470.25</v>
      </c>
      <c r="G67" s="38">
        <v>72040</v>
      </c>
      <c r="H67" s="39">
        <v>44</v>
      </c>
      <c r="I67" s="40">
        <v>31</v>
      </c>
      <c r="J67" s="30">
        <v>1404.1665</v>
      </c>
    </row>
    <row r="68" spans="1:13">
      <c r="A68" s="23" t="s">
        <v>134</v>
      </c>
      <c r="B68" s="24">
        <v>2994</v>
      </c>
      <c r="C68" s="37">
        <v>7.21</v>
      </c>
      <c r="D68" s="37">
        <v>14.88</v>
      </c>
      <c r="E68" s="37">
        <v>2.7</v>
      </c>
      <c r="F68" s="26">
        <v>324.45</v>
      </c>
      <c r="G68" s="38">
        <v>75652</v>
      </c>
      <c r="H68" s="39">
        <v>45.5</v>
      </c>
      <c r="I68" s="40">
        <v>25</v>
      </c>
      <c r="J68" s="30">
        <v>971.40329999999994</v>
      </c>
    </row>
    <row r="69" spans="1:13">
      <c r="A69" s="23" t="s">
        <v>135</v>
      </c>
      <c r="B69" s="24">
        <v>2998</v>
      </c>
      <c r="C69" s="37">
        <v>6.85</v>
      </c>
      <c r="D69" s="37">
        <v>4.04</v>
      </c>
      <c r="E69" s="37">
        <v>2.04</v>
      </c>
      <c r="F69" s="26">
        <v>393.2</v>
      </c>
      <c r="G69" s="38">
        <v>70024</v>
      </c>
      <c r="H69" s="39">
        <v>35.9</v>
      </c>
      <c r="I69" s="40">
        <v>34</v>
      </c>
      <c r="J69" s="30">
        <v>1178.8136</v>
      </c>
    </row>
    <row r="70" spans="1:13">
      <c r="A70" s="23" t="s">
        <v>136</v>
      </c>
      <c r="B70" s="24">
        <v>3000</v>
      </c>
      <c r="C70" s="37">
        <v>7.28</v>
      </c>
      <c r="D70" s="37">
        <v>11.45</v>
      </c>
      <c r="E70" s="37">
        <v>2.4700000000000002</v>
      </c>
      <c r="F70" s="26">
        <v>321.06</v>
      </c>
      <c r="G70" s="38">
        <v>75307</v>
      </c>
      <c r="H70" s="39">
        <v>39.799999999999997</v>
      </c>
      <c r="I70" s="40">
        <v>30</v>
      </c>
      <c r="J70" s="30">
        <v>963.18</v>
      </c>
    </row>
    <row r="71" spans="1:13">
      <c r="A71" s="23" t="s">
        <v>137</v>
      </c>
      <c r="B71" s="24">
        <v>3150</v>
      </c>
      <c r="C71" s="37">
        <v>7.3</v>
      </c>
      <c r="D71" s="37">
        <v>8.9</v>
      </c>
      <c r="E71" s="37">
        <v>2.4700000000000002</v>
      </c>
      <c r="F71" s="26">
        <v>403.77</v>
      </c>
      <c r="G71" s="38">
        <v>39180</v>
      </c>
      <c r="H71" s="39">
        <v>39.799999999999997</v>
      </c>
      <c r="I71" s="40">
        <v>18</v>
      </c>
      <c r="J71" s="30">
        <v>1271.8755000000001</v>
      </c>
    </row>
    <row r="72" spans="1:13">
      <c r="A72" s="23" t="s">
        <v>138</v>
      </c>
      <c r="B72" s="24">
        <v>3200</v>
      </c>
      <c r="C72" s="37">
        <v>7.17</v>
      </c>
      <c r="D72" s="37">
        <v>8.5399999999999991</v>
      </c>
      <c r="E72" s="37">
        <v>0.64</v>
      </c>
      <c r="F72" s="26">
        <v>343.37</v>
      </c>
      <c r="G72" s="38">
        <v>52766</v>
      </c>
      <c r="H72" s="39">
        <v>35</v>
      </c>
      <c r="I72" s="40">
        <v>17</v>
      </c>
      <c r="J72" s="30">
        <v>1098.7840000000001</v>
      </c>
    </row>
    <row r="73" spans="1:13">
      <c r="A73" s="23" t="s">
        <v>139</v>
      </c>
      <c r="B73" s="24">
        <v>3653</v>
      </c>
      <c r="C73" s="37">
        <v>6.84</v>
      </c>
      <c r="D73" s="37">
        <v>6.08</v>
      </c>
      <c r="E73" s="37">
        <v>2.09</v>
      </c>
      <c r="F73" s="26">
        <v>454.39</v>
      </c>
      <c r="G73" s="38">
        <v>49956</v>
      </c>
      <c r="H73" s="39">
        <v>42.1</v>
      </c>
      <c r="I73" s="40">
        <v>28</v>
      </c>
      <c r="J73" s="30">
        <v>1659.8866699999999</v>
      </c>
    </row>
    <row r="74" spans="1:13">
      <c r="A74" s="23" t="s">
        <v>140</v>
      </c>
      <c r="B74" s="24">
        <v>3700</v>
      </c>
      <c r="C74" s="37">
        <v>7.65</v>
      </c>
      <c r="D74" s="37">
        <v>16.18</v>
      </c>
      <c r="E74" s="37">
        <v>2.56</v>
      </c>
      <c r="F74" s="26">
        <v>514.48</v>
      </c>
      <c r="G74" s="38">
        <v>48033</v>
      </c>
      <c r="H74" s="39">
        <v>32.299999999999997</v>
      </c>
      <c r="I74" s="40">
        <v>15</v>
      </c>
      <c r="J74" s="30">
        <v>1903.576</v>
      </c>
    </row>
    <row r="75" spans="1:13">
      <c r="A75" s="23" t="s">
        <v>141</v>
      </c>
      <c r="B75" s="24">
        <v>3799</v>
      </c>
      <c r="C75" s="37">
        <v>7.87</v>
      </c>
      <c r="D75" s="37">
        <v>13.78</v>
      </c>
      <c r="E75" s="37">
        <v>2.67</v>
      </c>
      <c r="F75" s="26">
        <v>379.8</v>
      </c>
      <c r="G75" s="38">
        <v>59599</v>
      </c>
      <c r="H75" s="39">
        <v>40.6</v>
      </c>
      <c r="I75" s="40">
        <v>28</v>
      </c>
      <c r="J75" s="30">
        <v>1442.8601999999998</v>
      </c>
    </row>
    <row r="77" spans="1:13">
      <c r="A77" s="48" t="s">
        <v>47</v>
      </c>
    </row>
    <row r="78" spans="1:13">
      <c r="A78" s="43"/>
      <c r="B78" s="56"/>
      <c r="C78" s="56"/>
      <c r="D78" s="56"/>
      <c r="E78" s="56"/>
      <c r="F78" s="56"/>
      <c r="G78" s="56"/>
      <c r="H78" s="56"/>
      <c r="I78" s="56"/>
      <c r="J78" s="57"/>
    </row>
    <row r="79" spans="1:13">
      <c r="B79" s="49"/>
      <c r="C79" s="49"/>
      <c r="D79" s="49"/>
      <c r="E79" s="49"/>
      <c r="F79" s="49"/>
      <c r="G79" s="49"/>
      <c r="H79" s="49"/>
      <c r="I79" s="49"/>
      <c r="J79" s="49"/>
      <c r="L79" s="58" t="s">
        <v>142</v>
      </c>
      <c r="M79" s="52" t="s">
        <v>143</v>
      </c>
    </row>
    <row r="80" spans="1:13">
      <c r="B80" s="49"/>
      <c r="C80" s="49"/>
      <c r="D80" s="49"/>
      <c r="E80" s="49"/>
      <c r="F80" s="49"/>
      <c r="G80" s="49"/>
      <c r="H80" s="49"/>
      <c r="I80" s="49"/>
      <c r="J80" s="49"/>
    </row>
    <row r="81" spans="2:11">
      <c r="B81" s="49"/>
      <c r="C81" s="49"/>
      <c r="D81" s="49"/>
      <c r="E81" s="49"/>
      <c r="F81" s="49"/>
      <c r="G81" s="49"/>
      <c r="H81" s="49"/>
      <c r="I81" s="49"/>
      <c r="J81" s="49"/>
    </row>
    <row r="82" spans="2:11">
      <c r="B82" s="49"/>
      <c r="C82" s="49"/>
      <c r="D82" s="49"/>
      <c r="E82" s="49"/>
      <c r="F82" s="49"/>
      <c r="G82" s="49"/>
      <c r="H82" s="49"/>
      <c r="I82" s="49"/>
      <c r="J82" s="49"/>
    </row>
    <row r="83" spans="2:11">
      <c r="B83" s="49"/>
      <c r="C83" s="49"/>
      <c r="D83" s="49"/>
      <c r="E83" s="49"/>
      <c r="F83" s="49"/>
      <c r="G83" s="49"/>
      <c r="H83" s="49"/>
      <c r="I83" s="49"/>
      <c r="J83" s="49"/>
    </row>
    <row r="84" spans="2:11">
      <c r="B84" s="49"/>
      <c r="C84" s="49"/>
      <c r="D84" s="49"/>
      <c r="E84" s="49"/>
      <c r="F84" s="49"/>
      <c r="G84" s="49"/>
      <c r="H84" s="49"/>
      <c r="I84" s="49"/>
      <c r="J84" s="49"/>
    </row>
    <row r="85" spans="2:11">
      <c r="B85" s="49"/>
      <c r="C85" s="49"/>
      <c r="D85" s="49"/>
      <c r="E85" s="49"/>
      <c r="F85" s="49"/>
      <c r="G85" s="49"/>
      <c r="H85" s="49"/>
      <c r="I85" s="49"/>
      <c r="J85" s="49"/>
      <c r="K85" s="52"/>
    </row>
    <row r="86" spans="2:11">
      <c r="B86" s="49"/>
      <c r="C86" s="49"/>
      <c r="D86" s="49"/>
      <c r="E86" s="49"/>
      <c r="F86" s="49"/>
      <c r="G86" s="49"/>
      <c r="H86" s="49"/>
      <c r="I86" s="49"/>
      <c r="J86" s="49"/>
    </row>
    <row r="87" spans="2:11">
      <c r="B87" s="50"/>
      <c r="C87" s="50"/>
      <c r="D87" s="50"/>
      <c r="E87" s="50"/>
      <c r="F87" s="50"/>
      <c r="G87" s="50"/>
      <c r="H87" s="50"/>
      <c r="I87" s="50"/>
      <c r="J87" s="50"/>
    </row>
  </sheetData>
  <phoneticPr fontId="2" type="noConversion"/>
  <printOptions gridLines="1"/>
  <pageMargins left="0.75" right="0.75" top="1" bottom="1" header="0.5" footer="0.5"/>
  <pageSetup orientation="landscape" horizontalDpi="0" verticalDpi="0" r:id="rId1"/>
  <headerFooter alignWithMargins="0">
    <oddFooter>&amp;LNoodles Database - Page &amp;P of &amp;N&amp;CPrinted &amp;D&amp;RDoane/Seward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7FFA-1801-784A-900F-9F40DBF517A4}">
  <dimension ref="A1:Q86"/>
  <sheetViews>
    <sheetView zoomScale="124" workbookViewId="0"/>
  </sheetViews>
  <sheetFormatPr defaultColWidth="11.5546875" defaultRowHeight="13.2"/>
  <cols>
    <col min="2" max="2" width="11.77734375" customWidth="1"/>
    <col min="3" max="3" width="13.6640625" customWidth="1"/>
    <col min="4" max="4" width="14" customWidth="1"/>
  </cols>
  <sheetData>
    <row r="1" spans="1:8">
      <c r="A1" s="5" t="s">
        <v>28</v>
      </c>
      <c r="C1" s="4" t="s">
        <v>29</v>
      </c>
    </row>
    <row r="3" spans="1:8">
      <c r="B3" s="16" t="s">
        <v>63</v>
      </c>
      <c r="D3" s="11" t="s">
        <v>31</v>
      </c>
      <c r="E3" s="12" t="s">
        <v>44</v>
      </c>
      <c r="F3" s="11" t="s">
        <v>33</v>
      </c>
    </row>
    <row r="4" spans="1:8" ht="15">
      <c r="B4" s="15">
        <v>66</v>
      </c>
      <c r="D4" s="3" t="s">
        <v>20</v>
      </c>
      <c r="E4" s="7">
        <f>MIN(B4:B77)</f>
        <v>35</v>
      </c>
      <c r="F4" s="6" t="s">
        <v>32</v>
      </c>
    </row>
    <row r="5" spans="1:8" ht="15">
      <c r="B5" s="15">
        <v>69</v>
      </c>
      <c r="D5" s="3" t="s">
        <v>21</v>
      </c>
      <c r="E5" s="7">
        <f>QUARTILE(B4:B77,1)</f>
        <v>65.25</v>
      </c>
      <c r="F5" s="6" t="s">
        <v>34</v>
      </c>
    </row>
    <row r="6" spans="1:8" ht="15">
      <c r="B6" s="15">
        <v>67</v>
      </c>
      <c r="D6" s="3" t="s">
        <v>22</v>
      </c>
      <c r="E6" s="7">
        <f>MEDIAN(B4:B77)</f>
        <v>72</v>
      </c>
      <c r="F6" s="6" t="s">
        <v>36</v>
      </c>
    </row>
    <row r="7" spans="1:8" ht="15">
      <c r="B7" s="15">
        <v>70</v>
      </c>
      <c r="D7" s="3" t="s">
        <v>23</v>
      </c>
      <c r="E7" s="9">
        <f>AVERAGE(B4:B77)</f>
        <v>74.013513513513516</v>
      </c>
      <c r="F7" s="6" t="s">
        <v>37</v>
      </c>
    </row>
    <row r="8" spans="1:8" ht="15">
      <c r="B8" s="15">
        <v>78</v>
      </c>
      <c r="D8" s="3" t="s">
        <v>24</v>
      </c>
      <c r="E8" s="9">
        <f>QUARTILE(B4:B77,3)</f>
        <v>80</v>
      </c>
      <c r="F8" s="6" t="s">
        <v>35</v>
      </c>
    </row>
    <row r="9" spans="1:8" ht="15">
      <c r="B9" s="15">
        <v>62</v>
      </c>
      <c r="D9" s="3" t="s">
        <v>25</v>
      </c>
      <c r="E9" s="7">
        <f>MAX(B4:B77)</f>
        <v>124</v>
      </c>
      <c r="F9" s="6" t="s">
        <v>38</v>
      </c>
    </row>
    <row r="10" spans="1:8" ht="15">
      <c r="B10" s="15">
        <v>70</v>
      </c>
      <c r="D10" s="3" t="s">
        <v>30</v>
      </c>
      <c r="E10" s="9">
        <f>_xlfn.STDEV.P(B4:B77)</f>
        <v>14.834668346563063</v>
      </c>
      <c r="F10" s="6" t="s">
        <v>39</v>
      </c>
    </row>
    <row r="11" spans="1:8" ht="15">
      <c r="B11" s="15">
        <v>84</v>
      </c>
      <c r="D11" s="3" t="s">
        <v>26</v>
      </c>
      <c r="E11" s="7">
        <f>E8-E5</f>
        <v>14.75</v>
      </c>
      <c r="F11" s="6" t="s">
        <v>40</v>
      </c>
      <c r="H11" s="4" t="s">
        <v>41</v>
      </c>
    </row>
    <row r="12" spans="1:8" ht="15">
      <c r="B12" s="15">
        <v>68</v>
      </c>
      <c r="D12" s="3" t="s">
        <v>27</v>
      </c>
      <c r="E12" s="8">
        <f>SKEW(B4:B77)</f>
        <v>0.57800298573209807</v>
      </c>
      <c r="F12" s="6" t="s">
        <v>42</v>
      </c>
    </row>
    <row r="13" spans="1:8">
      <c r="B13" s="15">
        <v>60</v>
      </c>
      <c r="E13" s="7"/>
    </row>
    <row r="14" spans="1:8" ht="15">
      <c r="B14" s="15">
        <v>80</v>
      </c>
      <c r="D14" s="3" t="s">
        <v>43</v>
      </c>
      <c r="E14" s="7"/>
    </row>
    <row r="15" spans="1:8" ht="15">
      <c r="B15" s="15">
        <v>64</v>
      </c>
      <c r="D15" s="3" t="s">
        <v>45</v>
      </c>
    </row>
    <row r="16" spans="1:8" ht="15">
      <c r="B16" s="15">
        <v>80</v>
      </c>
      <c r="D16" s="13"/>
    </row>
    <row r="17" spans="2:17">
      <c r="B17" s="15">
        <v>88</v>
      </c>
    </row>
    <row r="18" spans="2:17">
      <c r="B18" s="15">
        <v>42</v>
      </c>
      <c r="E18" s="19" t="s">
        <v>53</v>
      </c>
      <c r="F18" s="53" t="s">
        <v>64</v>
      </c>
      <c r="L18" s="19" t="s">
        <v>54</v>
      </c>
      <c r="N18" s="4" t="s">
        <v>66</v>
      </c>
    </row>
    <row r="19" spans="2:17">
      <c r="B19" s="15">
        <v>68</v>
      </c>
    </row>
    <row r="20" spans="2:17">
      <c r="B20" s="15">
        <v>80</v>
      </c>
    </row>
    <row r="21" spans="2:17">
      <c r="B21" s="15">
        <v>84</v>
      </c>
    </row>
    <row r="22" spans="2:17">
      <c r="B22" s="15">
        <v>35</v>
      </c>
    </row>
    <row r="23" spans="2:17">
      <c r="B23" s="15">
        <v>84</v>
      </c>
    </row>
    <row r="24" spans="2:17">
      <c r="B24" s="15">
        <v>78</v>
      </c>
    </row>
    <row r="25" spans="2:17">
      <c r="B25" s="15">
        <v>80</v>
      </c>
    </row>
    <row r="26" spans="2:17">
      <c r="B26" s="15">
        <v>70</v>
      </c>
    </row>
    <row r="27" spans="2:17">
      <c r="B27" s="15">
        <v>76</v>
      </c>
    </row>
    <row r="28" spans="2:17">
      <c r="B28" s="15">
        <v>56</v>
      </c>
      <c r="O28" s="54" t="s">
        <v>67</v>
      </c>
      <c r="P28" s="54" t="s">
        <v>65</v>
      </c>
      <c r="Q28" s="55"/>
    </row>
    <row r="29" spans="2:17">
      <c r="B29" s="15">
        <v>65</v>
      </c>
    </row>
    <row r="30" spans="2:17">
      <c r="B30" s="15">
        <v>62</v>
      </c>
    </row>
    <row r="31" spans="2:17">
      <c r="B31" s="15">
        <v>66</v>
      </c>
    </row>
    <row r="32" spans="2:17">
      <c r="B32" s="15">
        <v>76</v>
      </c>
    </row>
    <row r="33" spans="2:12">
      <c r="B33" s="15">
        <v>92</v>
      </c>
      <c r="E33" s="5"/>
    </row>
    <row r="34" spans="2:12">
      <c r="B34" s="15">
        <v>112</v>
      </c>
      <c r="E34" s="4"/>
      <c r="G34" s="10"/>
      <c r="I34" s="10"/>
    </row>
    <row r="35" spans="2:12">
      <c r="B35" s="15">
        <v>66</v>
      </c>
    </row>
    <row r="36" spans="2:12">
      <c r="B36" s="15">
        <v>70</v>
      </c>
    </row>
    <row r="37" spans="2:12">
      <c r="B37" s="15">
        <v>60</v>
      </c>
    </row>
    <row r="38" spans="2:12">
      <c r="B38" s="15">
        <v>86</v>
      </c>
    </row>
    <row r="39" spans="2:12">
      <c r="B39" s="15">
        <v>76</v>
      </c>
    </row>
    <row r="40" spans="2:12">
      <c r="B40" s="15">
        <v>68</v>
      </c>
    </row>
    <row r="41" spans="2:12">
      <c r="B41" s="15">
        <v>64</v>
      </c>
    </row>
    <row r="42" spans="2:12">
      <c r="B42" s="15">
        <v>52</v>
      </c>
    </row>
    <row r="43" spans="2:12">
      <c r="B43" s="15">
        <v>78</v>
      </c>
    </row>
    <row r="44" spans="2:12">
      <c r="B44" s="15">
        <v>64</v>
      </c>
      <c r="E44" s="19" t="s">
        <v>52</v>
      </c>
      <c r="L44" s="19" t="s">
        <v>55</v>
      </c>
    </row>
    <row r="45" spans="2:12">
      <c r="B45" s="15">
        <v>82</v>
      </c>
    </row>
    <row r="46" spans="2:12">
      <c r="B46" s="15">
        <v>86</v>
      </c>
    </row>
    <row r="47" spans="2:12">
      <c r="B47" s="15">
        <v>92</v>
      </c>
    </row>
    <row r="48" spans="2:12">
      <c r="B48" s="15">
        <v>72</v>
      </c>
    </row>
    <row r="49" spans="2:2">
      <c r="B49" s="15">
        <v>90</v>
      </c>
    </row>
    <row r="50" spans="2:2">
      <c r="B50" s="15">
        <v>64</v>
      </c>
    </row>
    <row r="51" spans="2:2">
      <c r="B51" s="15">
        <v>80</v>
      </c>
    </row>
    <row r="52" spans="2:2">
      <c r="B52" s="15">
        <v>102</v>
      </c>
    </row>
    <row r="53" spans="2:2">
      <c r="B53" s="15">
        <v>70</v>
      </c>
    </row>
    <row r="54" spans="2:2">
      <c r="B54" s="15">
        <v>62</v>
      </c>
    </row>
    <row r="55" spans="2:2">
      <c r="B55" s="15">
        <v>68</v>
      </c>
    </row>
    <row r="56" spans="2:2">
      <c r="B56" s="15">
        <v>74</v>
      </c>
    </row>
    <row r="57" spans="2:2">
      <c r="B57" s="15">
        <v>84</v>
      </c>
    </row>
    <row r="58" spans="2:2">
      <c r="B58" s="15">
        <v>70</v>
      </c>
    </row>
    <row r="59" spans="2:2">
      <c r="B59" s="15">
        <v>96</v>
      </c>
    </row>
    <row r="60" spans="2:2">
      <c r="B60" s="15">
        <v>70</v>
      </c>
    </row>
    <row r="61" spans="2:2">
      <c r="B61" s="15">
        <v>76</v>
      </c>
    </row>
    <row r="62" spans="2:2">
      <c r="B62" s="15">
        <v>62</v>
      </c>
    </row>
    <row r="63" spans="2:2">
      <c r="B63" s="15">
        <v>92</v>
      </c>
    </row>
    <row r="64" spans="2:2">
      <c r="B64" s="15">
        <v>60</v>
      </c>
    </row>
    <row r="65" spans="2:13" ht="13.8">
      <c r="B65" s="15">
        <v>54</v>
      </c>
      <c r="D65" s="17" t="s">
        <v>14</v>
      </c>
    </row>
    <row r="66" spans="2:13" ht="16.2">
      <c r="B66" s="15">
        <v>110</v>
      </c>
      <c r="D66" s="18" t="s">
        <v>145</v>
      </c>
      <c r="L66" s="19" t="s">
        <v>56</v>
      </c>
      <c r="M66" s="5" t="s">
        <v>59</v>
      </c>
    </row>
    <row r="67" spans="2:13" ht="13.8">
      <c r="B67" s="15">
        <v>78</v>
      </c>
      <c r="D67" s="18"/>
      <c r="L67" s="4" t="s">
        <v>58</v>
      </c>
    </row>
    <row r="68" spans="2:13" ht="13.8">
      <c r="B68" s="15">
        <v>72</v>
      </c>
      <c r="D68" s="17" t="s">
        <v>48</v>
      </c>
      <c r="L68" s="4" t="s">
        <v>57</v>
      </c>
    </row>
    <row r="69" spans="2:13" ht="13.8">
      <c r="B69" s="15">
        <v>74</v>
      </c>
      <c r="D69" s="1" t="s">
        <v>49</v>
      </c>
    </row>
    <row r="70" spans="2:13" ht="13.8">
      <c r="B70" s="15">
        <v>94</v>
      </c>
      <c r="D70" s="1" t="s">
        <v>50</v>
      </c>
    </row>
    <row r="71" spans="2:13" ht="13.8">
      <c r="B71" s="15">
        <v>80</v>
      </c>
      <c r="D71" s="1" t="s">
        <v>51</v>
      </c>
    </row>
    <row r="72" spans="2:13" ht="13.8">
      <c r="B72" s="15">
        <v>124</v>
      </c>
      <c r="D72" s="1"/>
    </row>
    <row r="73" spans="2:13" ht="13.8">
      <c r="B73" s="15">
        <v>46</v>
      </c>
      <c r="D73" s="1"/>
    </row>
    <row r="74" spans="2:13" ht="13.8">
      <c r="B74" s="15">
        <v>66</v>
      </c>
      <c r="D74" s="1"/>
    </row>
    <row r="75" spans="2:13" ht="13.8">
      <c r="B75" s="15">
        <v>63</v>
      </c>
      <c r="F75" s="1"/>
    </row>
    <row r="76" spans="2:13" ht="13.8">
      <c r="B76" s="15">
        <v>72</v>
      </c>
      <c r="D76" s="1"/>
    </row>
    <row r="77" spans="2:13" ht="13.8">
      <c r="B77" s="15">
        <v>76</v>
      </c>
      <c r="D77" s="1"/>
    </row>
    <row r="78" spans="2:13" ht="13.8">
      <c r="D78" s="1"/>
    </row>
    <row r="79" spans="2:13" ht="13.8">
      <c r="D79" s="1"/>
    </row>
    <row r="80" spans="2:13" ht="13.8">
      <c r="D80" s="1"/>
    </row>
    <row r="81" spans="4:4" ht="13.8">
      <c r="D81" s="1"/>
    </row>
    <row r="83" spans="4:4" ht="17.399999999999999">
      <c r="D83" s="14"/>
    </row>
    <row r="86" spans="4:4" ht="13.8">
      <c r="D86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98F2D86927094FB725CCED44C41431" ma:contentTypeVersion="14" ma:contentTypeDescription="Create a new document." ma:contentTypeScope="" ma:versionID="9f734e04b54d1df1567c6874c3e5a03a">
  <xsd:schema xmlns:xsd="http://www.w3.org/2001/XMLSchema" xmlns:xs="http://www.w3.org/2001/XMLSchema" xmlns:p="http://schemas.microsoft.com/office/2006/metadata/properties" xmlns:ns2="c3da832f-3ecf-443d-91e7-99457f1877f8" xmlns:ns3="b06b1bca-4aad-41ab-bd2f-6e8d6f0c1215" targetNamespace="http://schemas.microsoft.com/office/2006/metadata/properties" ma:root="true" ma:fieldsID="7831d41ccdf721a0362f5e711957938a" ns2:_="" ns3:_="">
    <xsd:import namespace="c3da832f-3ecf-443d-91e7-99457f1877f8"/>
    <xsd:import namespace="b06b1bca-4aad-41ab-bd2f-6e8d6f0c12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Comment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a832f-3ecf-443d-91e7-99457f187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Comments" ma:index="13" nillable="true" ma:displayName="Comments" ma:description="5/3 Please map objectives, add notes, and provide suggested times" ma:internalName="Comments">
      <xsd:simpleType>
        <xsd:restriction base="dms:Note">
          <xsd:maxLength value="255"/>
        </xsd:restriction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1bca-4aad-41ab-bd2f-6e8d6f0c121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3da832f-3ecf-443d-91e7-99457f1877f8" xsi:nil="true"/>
    <Comments xmlns="c3da832f-3ecf-443d-91e7-99457f1877f8" xsi:nil="true"/>
  </documentManagement>
</p:properties>
</file>

<file path=customXml/itemProps1.xml><?xml version="1.0" encoding="utf-8"?>
<ds:datastoreItem xmlns:ds="http://schemas.openxmlformats.org/officeDocument/2006/customXml" ds:itemID="{7FE2ED77-9FBB-401A-B3DA-448264379C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da832f-3ecf-443d-91e7-99457f1877f8"/>
    <ds:schemaRef ds:uri="b06b1bca-4aad-41ab-bd2f-6e8d6f0c1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6AD207-11BC-4003-AD22-BDEB699F25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B659F8-2109-48D8-BDF1-C2637C9DD4E5}">
  <ds:schemaRefs>
    <ds:schemaRef ds:uri="http://schemas.microsoft.com/office/2006/metadata/properties"/>
    <ds:schemaRef ds:uri="http://schemas.microsoft.com/office/infopath/2007/PartnerControls"/>
    <ds:schemaRef ds:uri="c3da832f-3ecf-443d-91e7-99457f1877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Pastas R Us Data</vt:lpstr>
      <vt:lpstr>Excel Functions, Charts</vt:lpstr>
      <vt:lpstr>'Pastas R Us Data'!Print_Titles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 2 Pasta's R Us</dc:title>
  <dc:subject/>
  <dc:creator>Jayne Morelli</dc:creator>
  <cp:keywords/>
  <dc:description/>
  <cp:lastModifiedBy>Jayne Morelli</cp:lastModifiedBy>
  <cp:revision/>
  <dcterms:created xsi:type="dcterms:W3CDTF">2007-03-19T12:20:58Z</dcterms:created>
  <dcterms:modified xsi:type="dcterms:W3CDTF">2021-11-10T15:28:42Z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LO1121</vt:lpwstr>
  </property>
</Properties>
</file>