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56C421D3-A660-49B1-9DB0-D4FDCE406DE9}" xr6:coauthVersionLast="46" xr6:coauthVersionMax="46" xr10:uidLastSave="{00000000-0000-0000-0000-000000000000}"/>
  <bookViews>
    <workbookView xWindow="-135" yWindow="0" windowWidth="9195" windowHeight="11445" xr2:uid="{64E94425-9C71-46E1-8FF7-B06F8F78F0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29" i="1"/>
  <c r="F27" i="1"/>
  <c r="F25" i="1"/>
  <c r="F24" i="1"/>
  <c r="F23" i="1"/>
  <c r="F22" i="1"/>
  <c r="F21" i="1"/>
  <c r="F20" i="1"/>
  <c r="E24" i="1"/>
  <c r="E23" i="1"/>
  <c r="E22" i="1"/>
  <c r="E21" i="1"/>
  <c r="E20" i="1"/>
  <c r="E4" i="1"/>
  <c r="E5" i="1"/>
  <c r="E6" i="1"/>
  <c r="E7" i="1"/>
  <c r="D27" i="1"/>
  <c r="D25" i="1"/>
  <c r="D24" i="1"/>
  <c r="D23" i="1"/>
  <c r="D22" i="1"/>
  <c r="D21" i="1"/>
  <c r="D20" i="1"/>
  <c r="C24" i="1"/>
  <c r="C23" i="1"/>
  <c r="C22" i="1"/>
  <c r="C21" i="1"/>
  <c r="C20" i="1"/>
  <c r="B15" i="1"/>
  <c r="B14" i="1"/>
  <c r="B16" i="1"/>
  <c r="F7" i="1"/>
  <c r="F4" i="1"/>
  <c r="F5" i="1"/>
  <c r="F6" i="1"/>
  <c r="F3" i="1"/>
  <c r="E3" i="1"/>
  <c r="D5" i="1"/>
  <c r="D8" i="1"/>
  <c r="D10" i="1" s="1"/>
  <c r="D4" i="1"/>
  <c r="D7" i="1"/>
  <c r="D6" i="1"/>
  <c r="D3" i="1"/>
  <c r="C7" i="1"/>
  <c r="C6" i="1"/>
  <c r="C5" i="1"/>
  <c r="C4" i="1"/>
  <c r="C3" i="1"/>
  <c r="F8" i="1" l="1"/>
  <c r="F10" i="1" s="1"/>
</calcChain>
</file>

<file path=xl/sharedStrings.xml><?xml version="1.0" encoding="utf-8"?>
<sst xmlns="http://schemas.openxmlformats.org/spreadsheetml/2006/main" count="32" uniqueCount="23">
  <si>
    <t>Project A</t>
  </si>
  <si>
    <t>$</t>
  </si>
  <si>
    <t>Cash flow</t>
  </si>
  <si>
    <t>Discounting factor</t>
  </si>
  <si>
    <t>1.08^-n</t>
  </si>
  <si>
    <t>Year (n)</t>
  </si>
  <si>
    <t>Present value of cashflows</t>
  </si>
  <si>
    <t>Total present value</t>
  </si>
  <si>
    <t>Less Initial investment</t>
  </si>
  <si>
    <t>IRR</t>
  </si>
  <si>
    <t xml:space="preserve"> 15% 1.15^-n</t>
  </si>
  <si>
    <t>NPV1, NPV2</t>
  </si>
  <si>
    <t>NPV1-NPV2</t>
  </si>
  <si>
    <t>R1 -R2</t>
  </si>
  <si>
    <t>IRR for A</t>
  </si>
  <si>
    <t>Project B</t>
  </si>
  <si>
    <t>Present value of cashflow</t>
  </si>
  <si>
    <t>Less iniatl investment</t>
  </si>
  <si>
    <t>1.15^-n</t>
  </si>
  <si>
    <t>Present value of cash flows</t>
  </si>
  <si>
    <t>NPV1- NPV2</t>
  </si>
  <si>
    <t>IRR for B</t>
  </si>
  <si>
    <t>R1-R2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</si>
</sst>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0" fillId="0" borderId="0" xfId="1" applyNumberFormat="1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3B1B-AADA-4E09-9B5C-C43F0994E1A5}">
  <dimension ref="A1:F31"/>
  <sheetViews>
    <sheetView tabSelected="1" topLeftCell="A8" workbookViewId="0">
      <selection activeCell="B31" sqref="B31"/>
    </sheetView>
  </sheetViews>
  <sheetFormatPr defaultRowHeight="15" x14ac:dyDescent="0.25"/>
  <cols>
    <col min="1" max="1" width="21" customWidth="1"/>
    <col min="2" max="2" width="12" customWidth="1"/>
    <col min="3" max="3" width="16.7109375" customWidth="1"/>
    <col min="4" max="4" width="25" customWidth="1"/>
    <col min="5" max="5" width="18.42578125" customWidth="1"/>
    <col min="6" max="6" width="27.42578125" customWidth="1"/>
  </cols>
  <sheetData>
    <row r="1" spans="1:6" x14ac:dyDescent="0.25">
      <c r="A1" t="s">
        <v>0</v>
      </c>
      <c r="B1" t="s">
        <v>1</v>
      </c>
      <c r="C1" t="s">
        <v>3</v>
      </c>
    </row>
    <row r="2" spans="1:6" x14ac:dyDescent="0.25">
      <c r="A2" t="s">
        <v>5</v>
      </c>
      <c r="B2" t="s">
        <v>2</v>
      </c>
      <c r="C2" t="s">
        <v>4</v>
      </c>
      <c r="D2" t="s">
        <v>6</v>
      </c>
      <c r="E2" t="s">
        <v>10</v>
      </c>
      <c r="F2" t="s">
        <v>6</v>
      </c>
    </row>
    <row r="3" spans="1:6" x14ac:dyDescent="0.25">
      <c r="A3">
        <v>0</v>
      </c>
      <c r="B3" s="1">
        <v>400000</v>
      </c>
      <c r="C3">
        <f>1.08^0</f>
        <v>1</v>
      </c>
      <c r="D3">
        <f>C3*B3</f>
        <v>400000</v>
      </c>
      <c r="E3">
        <f>1.15^0</f>
        <v>1</v>
      </c>
      <c r="F3">
        <f>D3*E3</f>
        <v>400000</v>
      </c>
    </row>
    <row r="4" spans="1:6" x14ac:dyDescent="0.25">
      <c r="A4">
        <v>1</v>
      </c>
      <c r="B4" s="1">
        <v>126000</v>
      </c>
      <c r="C4">
        <f>1.08^-1</f>
        <v>0.92592592592592582</v>
      </c>
      <c r="D4">
        <f>C4*B4</f>
        <v>116666.66666666666</v>
      </c>
      <c r="E4">
        <f>1.15^-1</f>
        <v>0.86956521739130443</v>
      </c>
      <c r="F4">
        <f>E4*B4</f>
        <v>109565.21739130435</v>
      </c>
    </row>
    <row r="5" spans="1:6" x14ac:dyDescent="0.25">
      <c r="A5">
        <v>2</v>
      </c>
      <c r="B5" s="1">
        <v>126000</v>
      </c>
      <c r="C5">
        <f>1.08^-2</f>
        <v>0.85733882030178321</v>
      </c>
      <c r="D5">
        <f>C5*B5</f>
        <v>108024.69135802469</v>
      </c>
      <c r="E5">
        <f>1.15^-2</f>
        <v>0.7561436672967865</v>
      </c>
      <c r="F5">
        <f>B5*E5</f>
        <v>95274.102079395103</v>
      </c>
    </row>
    <row r="6" spans="1:6" x14ac:dyDescent="0.25">
      <c r="A6">
        <v>3</v>
      </c>
      <c r="B6" s="1">
        <v>126000</v>
      </c>
      <c r="C6">
        <f>1.08^-3</f>
        <v>0.79383224102016958</v>
      </c>
      <c r="D6">
        <f>B6*C6</f>
        <v>100022.86236854136</v>
      </c>
      <c r="E6">
        <f>1.15^-3</f>
        <v>0.65751623243198831</v>
      </c>
      <c r="F6">
        <f>E6*B6</f>
        <v>82847.045286430526</v>
      </c>
    </row>
    <row r="7" spans="1:6" x14ac:dyDescent="0.25">
      <c r="A7">
        <v>4</v>
      </c>
      <c r="B7" s="1">
        <v>126000</v>
      </c>
      <c r="C7">
        <f>1.08^-4</f>
        <v>0.73502985279645328</v>
      </c>
      <c r="D7">
        <f>C7*B7</f>
        <v>92613.761452353108</v>
      </c>
      <c r="E7">
        <f>1.15^-4</f>
        <v>0.57175324559303342</v>
      </c>
      <c r="F7">
        <f>E7*B7</f>
        <v>72040.908944722207</v>
      </c>
    </row>
    <row r="8" spans="1:6" x14ac:dyDescent="0.25">
      <c r="A8" t="s">
        <v>7</v>
      </c>
      <c r="D8">
        <f>SUM(D4:D7)</f>
        <v>417327.9818455858</v>
      </c>
      <c r="F8">
        <f>SUM(F4:F7)</f>
        <v>359727.27370185219</v>
      </c>
    </row>
    <row r="9" spans="1:6" x14ac:dyDescent="0.25">
      <c r="A9" t="s">
        <v>8</v>
      </c>
      <c r="D9" s="1">
        <v>400000</v>
      </c>
      <c r="F9" s="1">
        <v>400000</v>
      </c>
    </row>
    <row r="10" spans="1:6" x14ac:dyDescent="0.25">
      <c r="A10" s="2" t="s">
        <v>11</v>
      </c>
      <c r="D10" s="3">
        <f>D8-D9</f>
        <v>17327.981845585804</v>
      </c>
      <c r="F10" s="1">
        <f>F8-F9</f>
        <v>-40272.726298147812</v>
      </c>
    </row>
    <row r="11" spans="1:6" x14ac:dyDescent="0.25">
      <c r="F11" s="1">
        <v>40273</v>
      </c>
    </row>
    <row r="13" spans="1:6" x14ac:dyDescent="0.25">
      <c r="A13" s="2" t="s">
        <v>9</v>
      </c>
    </row>
    <row r="14" spans="1:6" x14ac:dyDescent="0.25">
      <c r="A14" t="s">
        <v>12</v>
      </c>
      <c r="B14" s="1">
        <f>D10-F11</f>
        <v>-22945.018154414196</v>
      </c>
    </row>
    <row r="15" spans="1:6" x14ac:dyDescent="0.25">
      <c r="A15" t="s">
        <v>13</v>
      </c>
      <c r="B15" s="4">
        <f>0.08-0.15</f>
        <v>-6.9999999999999993E-2</v>
      </c>
    </row>
    <row r="16" spans="1:6" x14ac:dyDescent="0.25">
      <c r="A16" t="s">
        <v>14</v>
      </c>
      <c r="B16" s="5">
        <f>D10/B14 *B15</f>
        <v>5.2863707538956785E-2</v>
      </c>
    </row>
    <row r="18" spans="1:6" x14ac:dyDescent="0.25">
      <c r="A18" t="s">
        <v>15</v>
      </c>
      <c r="B18" t="s">
        <v>1</v>
      </c>
      <c r="C18" t="s">
        <v>3</v>
      </c>
    </row>
    <row r="19" spans="1:6" x14ac:dyDescent="0.25">
      <c r="A19" t="s">
        <v>5</v>
      </c>
      <c r="B19" t="s">
        <v>2</v>
      </c>
      <c r="C19" t="s">
        <v>4</v>
      </c>
      <c r="D19" t="s">
        <v>16</v>
      </c>
      <c r="E19" t="s">
        <v>18</v>
      </c>
      <c r="F19" t="s">
        <v>19</v>
      </c>
    </row>
    <row r="20" spans="1:6" x14ac:dyDescent="0.25">
      <c r="A20">
        <v>0</v>
      </c>
      <c r="B20" s="1">
        <v>160000</v>
      </c>
      <c r="C20">
        <f>1.08^0</f>
        <v>1</v>
      </c>
      <c r="D20">
        <f>C20*B20</f>
        <v>160000</v>
      </c>
      <c r="E20">
        <f>1.15^0</f>
        <v>1</v>
      </c>
      <c r="F20">
        <f>E20*B20</f>
        <v>160000</v>
      </c>
    </row>
    <row r="21" spans="1:6" x14ac:dyDescent="0.25">
      <c r="A21">
        <v>1</v>
      </c>
      <c r="B21" s="1">
        <v>52000</v>
      </c>
      <c r="C21">
        <f>1.08^-1</f>
        <v>0.92592592592592582</v>
      </c>
      <c r="D21">
        <f>C21*B21</f>
        <v>48148.148148148146</v>
      </c>
      <c r="E21">
        <f>1.15^-1</f>
        <v>0.86956521739130443</v>
      </c>
      <c r="F21">
        <f>B21*E21</f>
        <v>45217.391304347831</v>
      </c>
    </row>
    <row r="22" spans="1:6" x14ac:dyDescent="0.25">
      <c r="A22">
        <v>2</v>
      </c>
      <c r="B22" s="1">
        <v>52000</v>
      </c>
      <c r="C22">
        <f>1.08^-2</f>
        <v>0.85733882030178321</v>
      </c>
      <c r="D22">
        <f>C22*B22</f>
        <v>44581.618655692728</v>
      </c>
      <c r="E22">
        <f>1.15^-2</f>
        <v>0.7561436672967865</v>
      </c>
      <c r="F22">
        <f>E22*B22</f>
        <v>39319.470699432895</v>
      </c>
    </row>
    <row r="23" spans="1:6" x14ac:dyDescent="0.25">
      <c r="A23">
        <v>3</v>
      </c>
      <c r="B23" s="1">
        <v>52000</v>
      </c>
      <c r="C23">
        <f>1.08^-3</f>
        <v>0.79383224102016958</v>
      </c>
      <c r="D23">
        <f>C23*B23</f>
        <v>41279.276533048818</v>
      </c>
      <c r="E23">
        <f>1.15^-3</f>
        <v>0.65751623243198831</v>
      </c>
      <c r="F23">
        <f>E23*B23</f>
        <v>34190.844086463396</v>
      </c>
    </row>
    <row r="24" spans="1:6" x14ac:dyDescent="0.25">
      <c r="A24">
        <v>4</v>
      </c>
      <c r="B24" s="1">
        <v>52000</v>
      </c>
      <c r="C24">
        <f>1.08^-4</f>
        <v>0.73502985279645328</v>
      </c>
      <c r="D24">
        <f>C24*B24</f>
        <v>38221.55234541557</v>
      </c>
      <c r="E24">
        <f>1.15^-4</f>
        <v>0.57175324559303342</v>
      </c>
      <c r="F24">
        <f>E24*B24</f>
        <v>29731.168770837739</v>
      </c>
    </row>
    <row r="25" spans="1:6" x14ac:dyDescent="0.25">
      <c r="A25" t="s">
        <v>7</v>
      </c>
      <c r="D25">
        <f>SUM(D21:D24)</f>
        <v>172230.59568230528</v>
      </c>
      <c r="F25">
        <f>SUM(F21:F24)</f>
        <v>148458.87486108186</v>
      </c>
    </row>
    <row r="26" spans="1:6" x14ac:dyDescent="0.25">
      <c r="A26" t="s">
        <v>17</v>
      </c>
      <c r="D26" s="1">
        <v>160000</v>
      </c>
      <c r="F26" s="1">
        <v>160000</v>
      </c>
    </row>
    <row r="27" spans="1:6" x14ac:dyDescent="0.25">
      <c r="A27" s="2" t="s">
        <v>11</v>
      </c>
      <c r="D27" s="3">
        <f>D25-D26</f>
        <v>12230.595682305284</v>
      </c>
      <c r="F27" s="1">
        <f>F25-F26</f>
        <v>-11541.125138918142</v>
      </c>
    </row>
    <row r="28" spans="1:6" x14ac:dyDescent="0.25">
      <c r="A28" s="2" t="s">
        <v>9</v>
      </c>
    </row>
    <row r="29" spans="1:6" x14ac:dyDescent="0.25">
      <c r="A29" t="s">
        <v>20</v>
      </c>
      <c r="B29" s="1">
        <f>D27-F27</f>
        <v>23771.720821223425</v>
      </c>
    </row>
    <row r="30" spans="1:6" x14ac:dyDescent="0.25">
      <c r="A30" t="s">
        <v>22</v>
      </c>
      <c r="B30" s="5">
        <v>-7.0000000000000007E-2</v>
      </c>
    </row>
    <row r="31" spans="1:6" x14ac:dyDescent="0.25">
      <c r="A31" t="s">
        <v>21</v>
      </c>
      <c r="B31" s="5">
        <f>D27/B29 * B30</f>
        <v>-3.6015133452055578E-2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2021-03-03T12:41:22Z</dcterms:created>
  <dcterms:modified xsi:type="dcterms:W3CDTF">2021-03-03T15:16:51Z</dcterms:modified>
</cp:coreProperties>
</file>