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LVIN\Desktop\New folder (3)\"/>
    </mc:Choice>
  </mc:AlternateContent>
  <bookViews>
    <workbookView xWindow="0" yWindow="0" windowWidth="15705" windowHeight="7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D48" i="1"/>
  <c r="D51" i="1" s="1"/>
  <c r="E48" i="1"/>
  <c r="F48" i="1"/>
  <c r="F51" i="1" s="1"/>
  <c r="G48" i="1"/>
  <c r="G51" i="1" s="1"/>
  <c r="C48" i="1"/>
  <c r="C51" i="1" s="1"/>
  <c r="C47" i="1"/>
  <c r="D26" i="1"/>
  <c r="E26" i="1"/>
  <c r="E31" i="1" s="1"/>
  <c r="F26" i="1"/>
  <c r="F31" i="1" s="1"/>
  <c r="G26" i="1"/>
  <c r="G31" i="1" s="1"/>
  <c r="C26" i="1"/>
  <c r="D44" i="1"/>
  <c r="C44" i="1"/>
  <c r="C50" i="1" s="1"/>
  <c r="C43" i="1"/>
  <c r="C23" i="1"/>
  <c r="D43" i="1"/>
  <c r="C22" i="1"/>
  <c r="D23" i="1"/>
  <c r="F23" i="1"/>
  <c r="G23" i="1"/>
  <c r="D22" i="1"/>
  <c r="F22" i="1"/>
  <c r="G22" i="1"/>
  <c r="D31" i="1"/>
  <c r="D49" i="1"/>
  <c r="E49" i="1"/>
  <c r="F49" i="1"/>
  <c r="G49" i="1"/>
  <c r="C49" i="1"/>
  <c r="C46" i="1"/>
  <c r="C45" i="1"/>
  <c r="D41" i="1"/>
  <c r="D47" i="1" s="1"/>
  <c r="B40" i="1"/>
  <c r="B54" i="1" s="1"/>
  <c r="C39" i="1"/>
  <c r="C53" i="1" s="1"/>
  <c r="C27" i="1"/>
  <c r="C25" i="1"/>
  <c r="C24" i="1"/>
  <c r="D19" i="1"/>
  <c r="E19" i="1" s="1"/>
  <c r="F19" i="1" s="1"/>
  <c r="G19" i="1" s="1"/>
  <c r="B18" i="1"/>
  <c r="B34" i="1" s="1"/>
  <c r="D17" i="1"/>
  <c r="E17" i="1" s="1"/>
  <c r="F17" i="1" s="1"/>
  <c r="G17" i="1" s="1"/>
  <c r="G33" i="1" s="1"/>
  <c r="C17" i="1"/>
  <c r="C33" i="1" s="1"/>
  <c r="C52" i="1" l="1"/>
  <c r="C54" i="1" s="1"/>
  <c r="C28" i="1"/>
  <c r="C29" i="1" s="1"/>
  <c r="B52" i="1"/>
  <c r="E22" i="1"/>
  <c r="E23" i="1"/>
  <c r="C31" i="1"/>
  <c r="C30" i="1"/>
  <c r="G20" i="1"/>
  <c r="E41" i="1"/>
  <c r="D45" i="1"/>
  <c r="E33" i="1"/>
  <c r="D33" i="1"/>
  <c r="F33" i="1"/>
  <c r="D39" i="1"/>
  <c r="E45" i="1"/>
  <c r="D46" i="1"/>
  <c r="E25" i="1"/>
  <c r="D27" i="1"/>
  <c r="D25" i="1"/>
  <c r="D24" i="1"/>
  <c r="G27" i="1"/>
  <c r="G25" i="1"/>
  <c r="G24" i="1"/>
  <c r="E27" i="1"/>
  <c r="F27" i="1"/>
  <c r="F25" i="1"/>
  <c r="F24" i="1"/>
  <c r="F28" i="1"/>
  <c r="E24" i="1"/>
  <c r="E43" i="1" l="1"/>
  <c r="E44" i="1"/>
  <c r="G28" i="1"/>
  <c r="G29" i="1" s="1"/>
  <c r="G30" i="1" s="1"/>
  <c r="F29" i="1"/>
  <c r="F30" i="1" s="1"/>
  <c r="D50" i="1"/>
  <c r="D52" i="1" s="1"/>
  <c r="C32" i="1"/>
  <c r="C34" i="1" s="1"/>
  <c r="E28" i="1"/>
  <c r="D28" i="1"/>
  <c r="E46" i="1"/>
  <c r="F41" i="1"/>
  <c r="E47" i="1"/>
  <c r="E50" i="1"/>
  <c r="E52" i="1" s="1"/>
  <c r="D53" i="1"/>
  <c r="E39" i="1"/>
  <c r="F43" i="1" l="1"/>
  <c r="F44" i="1"/>
  <c r="F50" i="1" s="1"/>
  <c r="F52" i="1" s="1"/>
  <c r="D54" i="1"/>
  <c r="F32" i="1"/>
  <c r="F34" i="1" s="1"/>
  <c r="G32" i="1"/>
  <c r="G34" i="1" s="1"/>
  <c r="F45" i="1"/>
  <c r="G41" i="1"/>
  <c r="F46" i="1"/>
  <c r="F47" i="1"/>
  <c r="E29" i="1"/>
  <c r="E30" i="1" s="1"/>
  <c r="D29" i="1"/>
  <c r="D30" i="1" s="1"/>
  <c r="F39" i="1"/>
  <c r="E53" i="1"/>
  <c r="E54" i="1" s="1"/>
  <c r="G43" i="1" l="1"/>
  <c r="G44" i="1"/>
  <c r="E32" i="1"/>
  <c r="E34" i="1" s="1"/>
  <c r="D32" i="1"/>
  <c r="D34" i="1" s="1"/>
  <c r="G46" i="1"/>
  <c r="G47" i="1"/>
  <c r="G45" i="1"/>
  <c r="F53" i="1"/>
  <c r="F54" i="1" s="1"/>
  <c r="G39" i="1"/>
  <c r="G53" i="1" s="1"/>
  <c r="G35" i="1" l="1"/>
  <c r="G50" i="1"/>
  <c r="G52" i="1" l="1"/>
  <c r="G54" i="1" s="1"/>
  <c r="G55" i="1" s="1"/>
</calcChain>
</file>

<file path=xl/sharedStrings.xml><?xml version="1.0" encoding="utf-8"?>
<sst xmlns="http://schemas.openxmlformats.org/spreadsheetml/2006/main" count="29" uniqueCount="17">
  <si>
    <t>Years</t>
  </si>
  <si>
    <t>Buy</t>
  </si>
  <si>
    <t>Cost savings</t>
  </si>
  <si>
    <t>Expenses</t>
  </si>
  <si>
    <t>Recruitment</t>
  </si>
  <si>
    <t>Additional computers</t>
  </si>
  <si>
    <t xml:space="preserve">Customer care </t>
  </si>
  <si>
    <t>Training costs</t>
  </si>
  <si>
    <t>Increased wage bill</t>
  </si>
  <si>
    <t>Discounting at 10%</t>
  </si>
  <si>
    <t>Lease payments</t>
  </si>
  <si>
    <t>Residual value</t>
  </si>
  <si>
    <t>Depreciation</t>
  </si>
  <si>
    <t>Taxes</t>
  </si>
  <si>
    <t>Add back: Depreciation</t>
  </si>
  <si>
    <t>Leasing</t>
  </si>
  <si>
    <t>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</si>
</sst>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123174</xdr:colOff>
      <xdr:row>14</xdr:row>
      <xdr:rowOff>18714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09524" cy="26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H55"/>
  <sheetViews>
    <sheetView tabSelected="1" topLeftCell="A4" workbookViewId="0">
      <selection activeCell="I10" sqref="I10"/>
    </sheetView>
  </sheetViews>
  <sheetFormatPr defaultRowHeight="15" x14ac:dyDescent="0.25"/>
  <cols>
    <col min="1" max="1" width="21.42578125" customWidth="1"/>
  </cols>
  <sheetData>
    <row r="16" spans="1:1" x14ac:dyDescent="0.25">
      <c r="A16" s="1" t="s">
        <v>1</v>
      </c>
    </row>
    <row r="17" spans="1:8" x14ac:dyDescent="0.25">
      <c r="A17" s="1" t="s">
        <v>0</v>
      </c>
      <c r="B17" s="1">
        <v>0</v>
      </c>
      <c r="C17" s="1">
        <f>B17+1</f>
        <v>1</v>
      </c>
      <c r="D17" s="1">
        <f t="shared" ref="D17:G17" si="0">C17+1</f>
        <v>2</v>
      </c>
      <c r="E17" s="1">
        <f t="shared" si="0"/>
        <v>3</v>
      </c>
      <c r="F17" s="1">
        <f t="shared" si="0"/>
        <v>4</v>
      </c>
      <c r="G17" s="1">
        <f t="shared" si="0"/>
        <v>5</v>
      </c>
      <c r="H17" s="1"/>
    </row>
    <row r="18" spans="1:8" x14ac:dyDescent="0.25">
      <c r="B18">
        <f>-2000000</f>
        <v>-2000000</v>
      </c>
    </row>
    <row r="19" spans="1:8" x14ac:dyDescent="0.25">
      <c r="A19" t="s">
        <v>2</v>
      </c>
      <c r="C19">
        <v>800000</v>
      </c>
      <c r="D19">
        <f>C19*1.15</f>
        <v>919999.99999999988</v>
      </c>
      <c r="E19">
        <f t="shared" ref="E19:G19" si="1">D19*1.15</f>
        <v>1057999.9999999998</v>
      </c>
      <c r="F19">
        <f t="shared" si="1"/>
        <v>1216699.9999999995</v>
      </c>
      <c r="G19">
        <f t="shared" si="1"/>
        <v>1399204.9999999993</v>
      </c>
    </row>
    <row r="20" spans="1:8" x14ac:dyDescent="0.25">
      <c r="A20" t="s">
        <v>11</v>
      </c>
      <c r="G20">
        <f>-0.4*B18</f>
        <v>800000</v>
      </c>
    </row>
    <row r="21" spans="1:8" x14ac:dyDescent="0.25">
      <c r="A21" t="s">
        <v>3</v>
      </c>
    </row>
    <row r="22" spans="1:8" x14ac:dyDescent="0.25">
      <c r="A22" t="s">
        <v>4</v>
      </c>
      <c r="C22">
        <f>0.05*C19</f>
        <v>40000</v>
      </c>
      <c r="D22">
        <f t="shared" ref="D22:G22" si="2">0.05*D19</f>
        <v>46000</v>
      </c>
      <c r="E22">
        <f t="shared" si="2"/>
        <v>52899.999999999993</v>
      </c>
      <c r="F22">
        <f t="shared" si="2"/>
        <v>60834.999999999978</v>
      </c>
      <c r="G22">
        <f t="shared" si="2"/>
        <v>69960.249999999971</v>
      </c>
    </row>
    <row r="23" spans="1:8" x14ac:dyDescent="0.25">
      <c r="A23" t="s">
        <v>5</v>
      </c>
      <c r="C23">
        <f>0.06*C19</f>
        <v>48000</v>
      </c>
      <c r="D23">
        <f t="shared" ref="D23:G23" si="3">0.06*D19</f>
        <v>55199.999999999993</v>
      </c>
      <c r="E23">
        <f t="shared" si="3"/>
        <v>63479.999999999985</v>
      </c>
      <c r="F23">
        <f t="shared" si="3"/>
        <v>73001.999999999971</v>
      </c>
      <c r="G23">
        <f t="shared" si="3"/>
        <v>83952.299999999959</v>
      </c>
    </row>
    <row r="24" spans="1:8" x14ac:dyDescent="0.25">
      <c r="A24" t="s">
        <v>6</v>
      </c>
      <c r="C24">
        <f>0.2*C19</f>
        <v>160000</v>
      </c>
      <c r="D24">
        <f t="shared" ref="D24:G24" si="4">0.2*D19</f>
        <v>184000</v>
      </c>
      <c r="E24">
        <f t="shared" si="4"/>
        <v>211599.99999999997</v>
      </c>
      <c r="F24">
        <f t="shared" si="4"/>
        <v>243339.99999999991</v>
      </c>
      <c r="G24">
        <f t="shared" si="4"/>
        <v>279840.99999999988</v>
      </c>
    </row>
    <row r="25" spans="1:8" x14ac:dyDescent="0.25">
      <c r="A25" t="s">
        <v>7</v>
      </c>
      <c r="C25">
        <f>0.18*C19</f>
        <v>144000</v>
      </c>
      <c r="D25">
        <f t="shared" ref="D25:G25" si="5">0.18*D19</f>
        <v>165599.99999999997</v>
      </c>
      <c r="E25">
        <f t="shared" si="5"/>
        <v>190439.99999999994</v>
      </c>
      <c r="F25">
        <f t="shared" si="5"/>
        <v>219005.99999999991</v>
      </c>
      <c r="G25">
        <f t="shared" si="5"/>
        <v>251856.89999999988</v>
      </c>
    </row>
    <row r="26" spans="1:8" x14ac:dyDescent="0.25">
      <c r="A26" t="s">
        <v>12</v>
      </c>
      <c r="C26">
        <f>(2000000-0.4*2000000)/5</f>
        <v>240000</v>
      </c>
      <c r="D26">
        <f t="shared" ref="D26:G26" si="6">(2000000-0.4*2000000)/5</f>
        <v>240000</v>
      </c>
      <c r="E26">
        <f t="shared" si="6"/>
        <v>240000</v>
      </c>
      <c r="F26">
        <f t="shared" si="6"/>
        <v>240000</v>
      </c>
      <c r="G26">
        <f t="shared" si="6"/>
        <v>240000</v>
      </c>
    </row>
    <row r="27" spans="1:8" x14ac:dyDescent="0.25">
      <c r="A27" t="s">
        <v>8</v>
      </c>
      <c r="C27">
        <f>0.15*C19</f>
        <v>120000</v>
      </c>
      <c r="D27">
        <f t="shared" ref="D27:G27" si="7">0.15*D19</f>
        <v>137999.99999999997</v>
      </c>
      <c r="E27">
        <f t="shared" si="7"/>
        <v>158699.99999999997</v>
      </c>
      <c r="F27">
        <f t="shared" si="7"/>
        <v>182504.99999999991</v>
      </c>
      <c r="G27">
        <f t="shared" si="7"/>
        <v>209880.74999999988</v>
      </c>
    </row>
    <row r="28" spans="1:8" x14ac:dyDescent="0.25">
      <c r="C28" s="2">
        <f>C19-SUM(C22:C27)</f>
        <v>48000</v>
      </c>
      <c r="D28" s="2">
        <f>D19-SUM(D22:D27)</f>
        <v>91199.999999999884</v>
      </c>
      <c r="E28" s="2">
        <f>E19-SUM(E22:E27)</f>
        <v>140879.99999999988</v>
      </c>
      <c r="F28" s="2">
        <f>F19-SUM(F22:F27)</f>
        <v>198011.99999999988</v>
      </c>
      <c r="G28" s="2">
        <f>G19+G20-SUM(G22:G27)</f>
        <v>1063713.7999999993</v>
      </c>
    </row>
    <row r="29" spans="1:8" x14ac:dyDescent="0.25">
      <c r="A29" t="s">
        <v>13</v>
      </c>
      <c r="C29" s="4">
        <f>0.3*C28</f>
        <v>14400</v>
      </c>
      <c r="D29" s="4">
        <f t="shared" ref="D29:G29" si="8">0.3*D28</f>
        <v>27359.999999999964</v>
      </c>
      <c r="E29" s="4">
        <f t="shared" si="8"/>
        <v>42263.999999999964</v>
      </c>
      <c r="F29" s="4">
        <f t="shared" si="8"/>
        <v>59403.599999999962</v>
      </c>
      <c r="G29" s="4">
        <f t="shared" si="8"/>
        <v>319114.13999999978</v>
      </c>
    </row>
    <row r="30" spans="1:8" x14ac:dyDescent="0.25">
      <c r="C30" s="3">
        <f>C28+C29</f>
        <v>62400</v>
      </c>
      <c r="D30" s="3">
        <f t="shared" ref="D30:G30" si="9">D28+D29</f>
        <v>118559.99999999985</v>
      </c>
      <c r="E30" s="3">
        <f t="shared" si="9"/>
        <v>183143.99999999985</v>
      </c>
      <c r="F30" s="3">
        <f t="shared" si="9"/>
        <v>257415.59999999986</v>
      </c>
      <c r="G30" s="3">
        <f t="shared" si="9"/>
        <v>1382827.939999999</v>
      </c>
    </row>
    <row r="31" spans="1:8" x14ac:dyDescent="0.25">
      <c r="A31" t="s">
        <v>14</v>
      </c>
      <c r="C31" s="3">
        <f>C26</f>
        <v>240000</v>
      </c>
      <c r="D31" s="3">
        <f t="shared" ref="D31:G31" si="10">D26</f>
        <v>240000</v>
      </c>
      <c r="E31" s="3">
        <f t="shared" si="10"/>
        <v>240000</v>
      </c>
      <c r="F31" s="3">
        <f t="shared" si="10"/>
        <v>240000</v>
      </c>
      <c r="G31" s="3">
        <f t="shared" si="10"/>
        <v>240000</v>
      </c>
    </row>
    <row r="32" spans="1:8" x14ac:dyDescent="0.25">
      <c r="C32" s="2">
        <f>C30+C31</f>
        <v>302400</v>
      </c>
      <c r="D32" s="2">
        <f t="shared" ref="D32:G32" si="11">D30+D31</f>
        <v>358559.99999999988</v>
      </c>
      <c r="E32" s="2">
        <f t="shared" si="11"/>
        <v>423143.99999999988</v>
      </c>
      <c r="F32" s="2">
        <f t="shared" si="11"/>
        <v>497415.59999999986</v>
      </c>
      <c r="G32" s="2">
        <f t="shared" si="11"/>
        <v>1622827.939999999</v>
      </c>
    </row>
    <row r="33" spans="1:7" x14ac:dyDescent="0.25">
      <c r="A33" t="s">
        <v>9</v>
      </c>
      <c r="C33">
        <f>1.1^-C17</f>
        <v>0.90909090909090906</v>
      </c>
      <c r="D33">
        <f>1.1^-D17</f>
        <v>0.82644628099173545</v>
      </c>
      <c r="E33">
        <f>1.1^-E17</f>
        <v>0.75131480090157754</v>
      </c>
      <c r="F33">
        <f>1.1^-F17</f>
        <v>0.68301345536507052</v>
      </c>
      <c r="G33">
        <f>1.1^-G17</f>
        <v>0.62092132305915493</v>
      </c>
    </row>
    <row r="34" spans="1:7" x14ac:dyDescent="0.25">
      <c r="B34">
        <f>B18</f>
        <v>-2000000</v>
      </c>
      <c r="C34" s="2">
        <f>C32*C33</f>
        <v>274909.09090909088</v>
      </c>
      <c r="D34" s="2">
        <f t="shared" ref="D34:G34" si="12">D32*D33</f>
        <v>296330.57851239655</v>
      </c>
      <c r="E34" s="2">
        <f t="shared" si="12"/>
        <v>317914.35011269705</v>
      </c>
      <c r="F34" s="2">
        <f t="shared" si="12"/>
        <v>339741.5477084897</v>
      </c>
      <c r="G34" s="2">
        <f t="shared" si="12"/>
        <v>1007648.4716021622</v>
      </c>
    </row>
    <row r="35" spans="1:7" x14ac:dyDescent="0.25">
      <c r="A35" s="1" t="s">
        <v>16</v>
      </c>
      <c r="B35" s="1"/>
      <c r="C35" s="1"/>
      <c r="D35" s="1"/>
      <c r="E35" s="1"/>
      <c r="F35" s="1"/>
      <c r="G35" s="1">
        <f>SUM(B34:G34)</f>
        <v>236544.03884483653</v>
      </c>
    </row>
    <row r="38" spans="1:7" x14ac:dyDescent="0.25">
      <c r="A38" s="1" t="s">
        <v>15</v>
      </c>
    </row>
    <row r="39" spans="1:7" x14ac:dyDescent="0.25">
      <c r="A39" s="1" t="s">
        <v>0</v>
      </c>
      <c r="B39" s="1">
        <v>0</v>
      </c>
      <c r="C39" s="1">
        <f>B39+1</f>
        <v>1</v>
      </c>
      <c r="D39" s="1">
        <f t="shared" ref="D39:G39" si="13">C39+1</f>
        <v>2</v>
      </c>
      <c r="E39" s="1">
        <f t="shared" si="13"/>
        <v>3</v>
      </c>
      <c r="F39" s="1">
        <f t="shared" si="13"/>
        <v>4</v>
      </c>
      <c r="G39" s="1">
        <f t="shared" si="13"/>
        <v>5</v>
      </c>
    </row>
    <row r="40" spans="1:7" x14ac:dyDescent="0.25">
      <c r="B40">
        <f>-2000000</f>
        <v>-2000000</v>
      </c>
    </row>
    <row r="41" spans="1:7" x14ac:dyDescent="0.25">
      <c r="A41" t="s">
        <v>2</v>
      </c>
      <c r="C41">
        <v>800000</v>
      </c>
      <c r="D41">
        <f>C41*1.15</f>
        <v>919999.99999999988</v>
      </c>
      <c r="E41">
        <f t="shared" ref="E41:G41" si="14">D41*1.15</f>
        <v>1057999.9999999998</v>
      </c>
      <c r="F41">
        <f t="shared" si="14"/>
        <v>1216699.9999999995</v>
      </c>
      <c r="G41">
        <f t="shared" si="14"/>
        <v>1399204.9999999993</v>
      </c>
    </row>
    <row r="42" spans="1:7" x14ac:dyDescent="0.25">
      <c r="A42" t="s">
        <v>3</v>
      </c>
    </row>
    <row r="43" spans="1:7" x14ac:dyDescent="0.25">
      <c r="A43" t="s">
        <v>4</v>
      </c>
      <c r="C43">
        <f>0.05*C41</f>
        <v>40000</v>
      </c>
      <c r="D43">
        <f t="shared" ref="D43:G43" si="15">0.05*D41</f>
        <v>46000</v>
      </c>
      <c r="E43">
        <f t="shared" si="15"/>
        <v>52899.999999999993</v>
      </c>
      <c r="F43">
        <f t="shared" si="15"/>
        <v>60834.999999999978</v>
      </c>
      <c r="G43">
        <f t="shared" si="15"/>
        <v>69960.249999999971</v>
      </c>
    </row>
    <row r="44" spans="1:7" x14ac:dyDescent="0.25">
      <c r="A44" t="s">
        <v>5</v>
      </c>
      <c r="C44">
        <f>0.06*C41</f>
        <v>48000</v>
      </c>
      <c r="D44">
        <f t="shared" ref="D44:G44" si="16">0.06*D41</f>
        <v>55199.999999999993</v>
      </c>
      <c r="E44">
        <f t="shared" si="16"/>
        <v>63479.999999999985</v>
      </c>
      <c r="F44">
        <f t="shared" si="16"/>
        <v>73001.999999999971</v>
      </c>
      <c r="G44">
        <f t="shared" si="16"/>
        <v>83952.299999999959</v>
      </c>
    </row>
    <row r="45" spans="1:7" x14ac:dyDescent="0.25">
      <c r="A45" t="s">
        <v>6</v>
      </c>
      <c r="C45">
        <f>0.2*C41</f>
        <v>160000</v>
      </c>
      <c r="D45">
        <f t="shared" ref="D45:G45" si="17">0.2*D41</f>
        <v>184000</v>
      </c>
      <c r="E45">
        <f t="shared" si="17"/>
        <v>211599.99999999997</v>
      </c>
      <c r="F45">
        <f t="shared" si="17"/>
        <v>243339.99999999991</v>
      </c>
      <c r="G45">
        <f t="shared" si="17"/>
        <v>279840.99999999988</v>
      </c>
    </row>
    <row r="46" spans="1:7" x14ac:dyDescent="0.25">
      <c r="A46" t="s">
        <v>7</v>
      </c>
      <c r="C46">
        <f>0.18*C41</f>
        <v>144000</v>
      </c>
      <c r="D46">
        <f t="shared" ref="D46:G46" si="18">0.18*D41</f>
        <v>165599.99999999997</v>
      </c>
      <c r="E46">
        <f t="shared" si="18"/>
        <v>190439.99999999994</v>
      </c>
      <c r="F46">
        <f t="shared" si="18"/>
        <v>219005.99999999991</v>
      </c>
      <c r="G46">
        <f t="shared" si="18"/>
        <v>251856.89999999988</v>
      </c>
    </row>
    <row r="47" spans="1:7" x14ac:dyDescent="0.25">
      <c r="A47" t="s">
        <v>8</v>
      </c>
      <c r="C47">
        <f>0.15*C41</f>
        <v>120000</v>
      </c>
      <c r="D47">
        <f t="shared" ref="D47:G47" si="19">0.15*D41</f>
        <v>137999.99999999997</v>
      </c>
      <c r="E47">
        <f t="shared" si="19"/>
        <v>158699.99999999997</v>
      </c>
      <c r="F47">
        <f t="shared" si="19"/>
        <v>182504.99999999991</v>
      </c>
      <c r="G47">
        <f t="shared" si="19"/>
        <v>209880.74999999988</v>
      </c>
    </row>
    <row r="48" spans="1:7" x14ac:dyDescent="0.25">
      <c r="A48" t="s">
        <v>12</v>
      </c>
      <c r="C48">
        <f>(2000000-0.4*2000000)/5</f>
        <v>240000</v>
      </c>
      <c r="D48">
        <f t="shared" ref="D48:G48" si="20">(2000000-0.4*2000000)/5</f>
        <v>240000</v>
      </c>
      <c r="E48">
        <f t="shared" si="20"/>
        <v>240000</v>
      </c>
      <c r="F48">
        <f t="shared" si="20"/>
        <v>240000</v>
      </c>
      <c r="G48">
        <f t="shared" si="20"/>
        <v>240000</v>
      </c>
    </row>
    <row r="49" spans="1:7" x14ac:dyDescent="0.25">
      <c r="A49" t="s">
        <v>10</v>
      </c>
      <c r="C49">
        <f>0.15*2000000</f>
        <v>300000</v>
      </c>
      <c r="D49">
        <f t="shared" ref="D49:G49" si="21">0.15*2000000</f>
        <v>300000</v>
      </c>
      <c r="E49">
        <f t="shared" si="21"/>
        <v>300000</v>
      </c>
      <c r="F49">
        <f t="shared" si="21"/>
        <v>300000</v>
      </c>
      <c r="G49">
        <f t="shared" si="21"/>
        <v>300000</v>
      </c>
    </row>
    <row r="50" spans="1:7" x14ac:dyDescent="0.25">
      <c r="C50" s="2">
        <f>C41-SUM(C43:C49)</f>
        <v>-252000</v>
      </c>
      <c r="D50" s="2">
        <f t="shared" ref="D50:G50" si="22">D41-SUM(D43:D49)</f>
        <v>-208800.00000000012</v>
      </c>
      <c r="E50" s="2">
        <f t="shared" si="22"/>
        <v>-159120.00000000023</v>
      </c>
      <c r="F50" s="2">
        <f t="shared" si="22"/>
        <v>-101988</v>
      </c>
      <c r="G50" s="2">
        <f t="shared" si="22"/>
        <v>-36286.200000000419</v>
      </c>
    </row>
    <row r="51" spans="1:7" x14ac:dyDescent="0.25">
      <c r="A51" t="s">
        <v>14</v>
      </c>
      <c r="C51" s="3">
        <f>C48</f>
        <v>240000</v>
      </c>
      <c r="D51" s="3">
        <f t="shared" ref="D51:G51" si="23">D48</f>
        <v>240000</v>
      </c>
      <c r="E51" s="3">
        <f t="shared" si="23"/>
        <v>240000</v>
      </c>
      <c r="F51" s="3">
        <f t="shared" si="23"/>
        <v>240000</v>
      </c>
      <c r="G51" s="3">
        <f t="shared" si="23"/>
        <v>240000</v>
      </c>
    </row>
    <row r="52" spans="1:7" x14ac:dyDescent="0.25">
      <c r="B52">
        <f>B40</f>
        <v>-2000000</v>
      </c>
      <c r="C52" s="2">
        <f>C50+C51</f>
        <v>-12000</v>
      </c>
      <c r="D52" s="2">
        <f t="shared" ref="D52:G52" si="24">D50+D51</f>
        <v>31199.999999999884</v>
      </c>
      <c r="E52" s="2">
        <f t="shared" si="24"/>
        <v>80879.999999999767</v>
      </c>
      <c r="F52" s="2">
        <f t="shared" si="24"/>
        <v>138012</v>
      </c>
      <c r="G52" s="2">
        <f t="shared" si="24"/>
        <v>203713.79999999958</v>
      </c>
    </row>
    <row r="53" spans="1:7" x14ac:dyDescent="0.25">
      <c r="A53" t="s">
        <v>9</v>
      </c>
      <c r="C53">
        <f>1.1^-C39</f>
        <v>0.90909090909090906</v>
      </c>
      <c r="D53">
        <f>1.1^-D39</f>
        <v>0.82644628099173545</v>
      </c>
      <c r="E53">
        <f>1.1^-E39</f>
        <v>0.75131480090157754</v>
      </c>
      <c r="F53">
        <f>1.1^-F39</f>
        <v>0.68301345536507052</v>
      </c>
      <c r="G53">
        <f>1.1^-G39</f>
        <v>0.62092132305915493</v>
      </c>
    </row>
    <row r="54" spans="1:7" x14ac:dyDescent="0.25">
      <c r="B54">
        <f>B40</f>
        <v>-2000000</v>
      </c>
      <c r="C54" s="2">
        <f>C52*C53</f>
        <v>-10909.090909090908</v>
      </c>
      <c r="D54" s="2">
        <f>D52*D53</f>
        <v>25785.12396694205</v>
      </c>
      <c r="E54" s="2">
        <f>E52*E53</f>
        <v>60766.341096919416</v>
      </c>
      <c r="F54" s="2">
        <f>F52*F53</f>
        <v>94264.053001844106</v>
      </c>
      <c r="G54" s="2">
        <f>G52*G53</f>
        <v>126490.24222140781</v>
      </c>
    </row>
    <row r="55" spans="1:7" x14ac:dyDescent="0.25">
      <c r="A55" s="1" t="s">
        <v>16</v>
      </c>
      <c r="B55" s="1"/>
      <c r="C55" s="1"/>
      <c r="D55" s="1"/>
      <c r="E55" s="1"/>
      <c r="F55" s="1"/>
      <c r="G55" s="1">
        <f>SUM(B54:G54)</f>
        <v>-1703603.3306219773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</dc:creator>
  <cp:lastModifiedBy>KELVIN</cp:lastModifiedBy>
  <dcterms:created xsi:type="dcterms:W3CDTF">2018-11-22T20:15:30Z</dcterms:created>
  <dcterms:modified xsi:type="dcterms:W3CDTF">2018-11-22T20:58:29Z</dcterms:modified>
</cp:coreProperties>
</file>